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ІРНП 1 курс" sheetId="1" r:id="rId1"/>
  </sheets>
  <definedNames>
    <definedName name="_xlnm.Print_Area" localSheetId="0">'ІРНП 1 курс'!$A$1:$BH$74</definedName>
  </definedNames>
  <calcPr fullCalcOnLoad="1"/>
</workbook>
</file>

<file path=xl/sharedStrings.xml><?xml version="1.0" encoding="utf-8"?>
<sst xmlns="http://schemas.openxmlformats.org/spreadsheetml/2006/main" count="151" uniqueCount="123">
  <si>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</si>
  <si>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</si>
  <si>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</si>
  <si>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</si>
  <si>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</si>
  <si>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</si>
  <si>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</si>
  <si>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</si>
  <si>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</si>
  <si>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</si>
  <si>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</si>
  <si>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</si>
  <si>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</si>
  <si>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</si>
  <si>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</si>
  <si>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</si>
  <si>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</si>
  <si>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</si>
  <si>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</si>
  <si>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</si>
  <si>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</si>
  <si>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</si>
  <si>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</si>
  <si>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</si>
  <si>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</si>
  <si>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</si>
  <si>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</si>
  <si>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</si>
  <si>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</si>
  <si>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</si>
  <si>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</si>
  <si>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</si>
  <si>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</si>
  <si>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</si>
  <si>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</si>
  <si>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</si>
  <si>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</si>
  <si>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</si>
  <si>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</si>
  <si>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</si>
  <si>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</si>
  <si>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</si>
  <si>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</si>
  <si>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</si>
  <si>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</si>
  <si>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</si>
  <si>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</si>
  <si>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</si>
  <si>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</si>
  <si>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</si>
  <si>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</si>
  <si>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</si>
  <si>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</si>
  <si>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</si>
  <si>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</si>
  <si>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</si>
  <si>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</si>
  <si>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</si>
  <si>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</si>
  <si>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</si>
  <si>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Органічної хімії і технології органічних речовин</t>
  </si>
  <si>
    <t>бакалавр з хімічних
технологій та інженерії</t>
  </si>
  <si>
    <t>Англійської мови технічного спрямування № 2</t>
  </si>
  <si>
    <t>Філософії</t>
  </si>
  <si>
    <t>Разом за цикл</t>
  </si>
  <si>
    <t xml:space="preserve"> Заст. декана ІХФ</t>
  </si>
  <si>
    <t>/Микола ГОМЕЛЯ /</t>
  </si>
  <si>
    <t>/Дмитро СІДОРОВ/</t>
  </si>
  <si>
    <t>Технічних та програмних засобів автоматизації</t>
  </si>
  <si>
    <t xml:space="preserve">  Промислова екологія та ресурсоефективні чисті технології</t>
  </si>
  <si>
    <t>1 семестр</t>
  </si>
  <si>
    <t>2 семестр</t>
  </si>
  <si>
    <t>1.1. Цикл загальної підготовки</t>
  </si>
  <si>
    <t>1. НОРМАТИВНІ освітні компоненти</t>
  </si>
  <si>
    <t xml:space="preserve">Фізика - 1. Механіка. Теплота </t>
  </si>
  <si>
    <t>Фізика - 2. Електромагнетизм</t>
  </si>
  <si>
    <t>Загальна  та  неорганічна  хімія - 1. Загальна хімія</t>
  </si>
  <si>
    <t xml:space="preserve">Загальна та неорганічна хімія-2. Неорганічна хімія </t>
  </si>
  <si>
    <t>Загальна та неорганічна хімія</t>
  </si>
  <si>
    <t>Вища математика - 1. Диференційне числення</t>
  </si>
  <si>
    <t>Вища математика - 2. Інтегральне числення</t>
  </si>
  <si>
    <t>Математичної фізики</t>
  </si>
  <si>
    <t>1.2. Цикл професійної підготовки</t>
  </si>
  <si>
    <t>Будова рослинної сировини</t>
  </si>
  <si>
    <t>Хімія високомолекулярних сполук</t>
  </si>
  <si>
    <t xml:space="preserve">ВСЬОГО нормативних </t>
  </si>
  <si>
    <t xml:space="preserve">1 курс </t>
  </si>
  <si>
    <t>Обсяг, у кредитах:</t>
  </si>
  <si>
    <t>Дисципліни, які вивчаються</t>
  </si>
  <si>
    <t>** Дисципліни, які здаються за формою екстернату</t>
  </si>
  <si>
    <t>Разом</t>
  </si>
  <si>
    <t>* Дисципліни, які перезараховуються</t>
  </si>
  <si>
    <t>Нарисної геометрії, інженерної та комп"ютерної графіки</t>
  </si>
  <si>
    <t xml:space="preserve">на 2021/ 2022 навчальний рік   </t>
  </si>
  <si>
    <t xml:space="preserve">Токсикологія </t>
  </si>
  <si>
    <t xml:space="preserve"> </t>
  </si>
  <si>
    <t>Аналітична хімія - 1. Якісний аналіз</t>
  </si>
  <si>
    <t>Аналітична хімія - 2. Кількісний аналіз</t>
  </si>
  <si>
    <t>Спортивного вдосконалення</t>
  </si>
  <si>
    <t>прийом 2021 року</t>
  </si>
  <si>
    <t xml:space="preserve">Кафедра історії </t>
  </si>
  <si>
    <t>ЛЦ-п11 (5+0)</t>
  </si>
  <si>
    <t xml:space="preserve">                      ІНТЕГРОВАНИЙ  РОБОЧИЙ   НАВЧАЛЬНИЙ   ПЛАН</t>
  </si>
  <si>
    <t>Культура мови та ділове мовлення *</t>
  </si>
  <si>
    <t>Історія української культури*</t>
  </si>
  <si>
    <t>Загальна теорія розвитку **</t>
  </si>
  <si>
    <t>Основи здорового способу життя *</t>
  </si>
  <si>
    <t>Іноземна мова *</t>
  </si>
  <si>
    <t>Органічна хімія **</t>
  </si>
  <si>
    <t>Інженерна графіка *</t>
  </si>
  <si>
    <t>Комп'ютерна графіка *</t>
  </si>
  <si>
    <t xml:space="preserve"> Інформаційні технології** </t>
  </si>
  <si>
    <t xml:space="preserve">Обчислювальна математика та програмування*        </t>
  </si>
  <si>
    <t xml:space="preserve">Промислова екологія*           </t>
  </si>
  <si>
    <r>
      <t>РГР</t>
    </r>
    <r>
      <rPr>
        <sz val="50"/>
        <rFont val="Arial"/>
        <family val="2"/>
      </rPr>
      <t xml:space="preserve"> - розрахунково-графічна робота;</t>
    </r>
  </si>
  <si>
    <r>
      <t>РР</t>
    </r>
    <r>
      <rPr>
        <sz val="50"/>
        <rFont val="Arial"/>
        <family val="2"/>
      </rPr>
      <t xml:space="preserve"> - розрахункова робота;</t>
    </r>
  </si>
  <si>
    <r>
      <t>ГР</t>
    </r>
    <r>
      <rPr>
        <sz val="50"/>
        <rFont val="Arial"/>
        <family val="2"/>
      </rPr>
      <t xml:space="preserve"> - графічна робота;</t>
    </r>
  </si>
  <si>
    <r>
      <t>ДКР</t>
    </r>
    <r>
      <rPr>
        <sz val="50"/>
        <rFont val="Arial"/>
        <family val="2"/>
      </rPr>
      <t xml:space="preserve"> - домашня контрольна робота (виконується під час СРС)</t>
    </r>
  </si>
  <si>
    <t>Кафедра української мови, літератури та культури</t>
  </si>
  <si>
    <r>
      <t xml:space="preserve">"_____"_________________ </t>
    </r>
    <r>
      <rPr>
        <b/>
        <sz val="45"/>
        <rFont val="Arial"/>
        <family val="2"/>
      </rPr>
      <t>2021 р.</t>
    </r>
  </si>
  <si>
    <t>2 роки 10 місяців        (3 н.р.)</t>
  </si>
  <si>
    <t>Загальної фізики та моделювання фізичних процесів</t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</si>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</sst>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sz val="40"/>
      <name val="Arial Cyr"/>
      <family val="2"/>
    </font>
    <font>
      <b/>
      <sz val="45"/>
      <name val="Arial Cyr"/>
      <family val="0"/>
    </font>
    <font>
      <b/>
      <sz val="50"/>
      <name val="Arial"/>
      <family val="2"/>
    </font>
    <font>
      <sz val="50"/>
      <name val="Arial"/>
      <family val="2"/>
    </font>
    <font>
      <b/>
      <i/>
      <sz val="50"/>
      <name val="Arial"/>
      <family val="2"/>
    </font>
    <font>
      <sz val="50"/>
      <name val="Arial Cyr"/>
      <family val="0"/>
    </font>
    <font>
      <sz val="45"/>
      <name val="Arial"/>
      <family val="2"/>
    </font>
    <font>
      <sz val="4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name val="Calibri"/>
      <family val="2"/>
    </font>
    <font>
      <sz val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23" xfId="0" applyNumberFormat="1" applyFont="1" applyFill="1" applyBorder="1" applyAlignment="1">
      <alignment horizontal="center" vertical="center" wrapText="1" shrinkToFit="1"/>
    </xf>
    <xf numFmtId="0" fontId="10" fillId="0" borderId="24" xfId="0" applyNumberFormat="1" applyFont="1" applyFill="1" applyBorder="1" applyAlignment="1">
      <alignment horizontal="center" vertical="center" wrapText="1" shrinkToFit="1"/>
    </xf>
    <xf numFmtId="1" fontId="10" fillId="0" borderId="25" xfId="0" applyNumberFormat="1" applyFont="1" applyFill="1" applyBorder="1" applyAlignment="1">
      <alignment horizontal="center" vertical="center" wrapText="1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NumberFormat="1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 shrinkToFit="1"/>
    </xf>
    <xf numFmtId="0" fontId="9" fillId="0" borderId="28" xfId="0" applyNumberFormat="1" applyFont="1" applyFill="1" applyBorder="1" applyAlignment="1">
      <alignment horizontal="center" vertical="center" shrinkToFi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1" fontId="9" fillId="0" borderId="33" xfId="0" applyNumberFormat="1" applyFont="1" applyFill="1" applyBorder="1" applyAlignment="1">
      <alignment horizontal="center" vertical="center" wrapText="1" shrinkToFit="1"/>
    </xf>
    <xf numFmtId="1" fontId="9" fillId="0" borderId="3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justify"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left" vertical="justify"/>
      <protection/>
    </xf>
    <xf numFmtId="49" fontId="9" fillId="0" borderId="12" xfId="0" applyNumberFormat="1" applyFont="1" applyBorder="1" applyAlignment="1" applyProtection="1">
      <alignment horizontal="center" vertical="justify"/>
      <protection/>
    </xf>
    <xf numFmtId="0" fontId="10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1" fontId="9" fillId="0" borderId="30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NumberFormat="1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vertical="top"/>
    </xf>
    <xf numFmtId="0" fontId="10" fillId="0" borderId="50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" fontId="10" fillId="0" borderId="3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/>
    </xf>
    <xf numFmtId="1" fontId="10" fillId="0" borderId="27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 shrinkToFit="1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10" fillId="0" borderId="55" xfId="0" applyFont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left" vertical="center" wrapText="1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23" xfId="0" applyNumberFormat="1" applyFont="1" applyFill="1" applyBorder="1" applyAlignment="1">
      <alignment horizontal="center" vertical="center" wrapText="1" shrinkToFit="1"/>
    </xf>
    <xf numFmtId="0" fontId="10" fillId="0" borderId="24" xfId="0" applyNumberFormat="1" applyFont="1" applyFill="1" applyBorder="1" applyAlignment="1">
      <alignment horizontal="center" vertical="center" wrapText="1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5" xfId="0" applyNumberFormat="1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/>
    </xf>
    <xf numFmtId="0" fontId="10" fillId="0" borderId="61" xfId="0" applyFont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1" fontId="10" fillId="0" borderId="13" xfId="0" applyNumberFormat="1" applyFont="1" applyBorder="1" applyAlignment="1">
      <alignment horizontal="center" vertical="center" shrinkToFit="1"/>
    </xf>
    <xf numFmtId="1" fontId="10" fillId="0" borderId="11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2" fontId="10" fillId="0" borderId="13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left" vertical="center" wrapText="1" shrinkToFit="1"/>
    </xf>
    <xf numFmtId="0" fontId="10" fillId="0" borderId="22" xfId="0" applyNumberFormat="1" applyFont="1" applyBorder="1" applyAlignment="1">
      <alignment horizontal="center" vertical="center" wrapText="1" shrinkToFit="1"/>
    </xf>
    <xf numFmtId="0" fontId="10" fillId="0" borderId="23" xfId="0" applyNumberFormat="1" applyFont="1" applyBorder="1" applyAlignment="1">
      <alignment horizontal="center" vertical="center" wrapText="1" shrinkToFit="1"/>
    </xf>
    <xf numFmtId="0" fontId="10" fillId="0" borderId="26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27" xfId="0" applyNumberFormat="1" applyFont="1" applyBorder="1" applyAlignment="1">
      <alignment horizontal="center" vertical="center" shrinkToFit="1"/>
    </xf>
    <xf numFmtId="0" fontId="10" fillId="0" borderId="54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63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50" xfId="0" applyFont="1" applyBorder="1" applyAlignment="1">
      <alignment/>
    </xf>
    <xf numFmtId="1" fontId="9" fillId="0" borderId="28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NumberFormat="1" applyFont="1" applyBorder="1" applyAlignment="1">
      <alignment vertical="top" wrapText="1"/>
    </xf>
    <xf numFmtId="1" fontId="32" fillId="0" borderId="0" xfId="0" applyNumberFormat="1" applyFont="1" applyAlignment="1">
      <alignment horizontal="center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49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vertical="center" wrapText="1"/>
    </xf>
    <xf numFmtId="0" fontId="8" fillId="0" borderId="49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center" vertical="center" textRotation="90" wrapText="1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6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70" xfId="0" applyNumberFormat="1" applyFont="1" applyFill="1" applyBorder="1" applyAlignment="1">
      <alignment horizontal="center" vertical="center" textRotation="90" wrapText="1"/>
    </xf>
    <xf numFmtId="0" fontId="3" fillId="0" borderId="71" xfId="0" applyNumberFormat="1" applyFont="1" applyFill="1" applyBorder="1" applyAlignment="1">
      <alignment horizontal="center" vertical="center" textRotation="90" wrapText="1"/>
    </xf>
    <xf numFmtId="49" fontId="3" fillId="0" borderId="43" xfId="0" applyNumberFormat="1" applyFont="1" applyFill="1" applyBorder="1" applyAlignment="1">
      <alignment horizontal="center" vertical="center" textRotation="90" wrapText="1"/>
    </xf>
    <xf numFmtId="49" fontId="3" fillId="0" borderId="63" xfId="0" applyNumberFormat="1" applyFont="1" applyFill="1" applyBorder="1" applyAlignment="1">
      <alignment horizontal="center" vertical="center" textRotation="90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 textRotation="90"/>
    </xf>
    <xf numFmtId="0" fontId="3" fillId="0" borderId="54" xfId="0" applyNumberFormat="1" applyFont="1" applyFill="1" applyBorder="1" applyAlignment="1">
      <alignment horizontal="center" vertical="center" textRotation="90"/>
    </xf>
    <xf numFmtId="0" fontId="3" fillId="0" borderId="44" xfId="0" applyNumberFormat="1" applyFont="1" applyFill="1" applyBorder="1" applyAlignment="1">
      <alignment horizontal="center" vertical="center" textRotation="90" wrapText="1"/>
    </xf>
    <xf numFmtId="0" fontId="3" fillId="0" borderId="55" xfId="0" applyNumberFormat="1" applyFont="1" applyFill="1" applyBorder="1" applyAlignment="1">
      <alignment horizontal="center" vertical="center" textRotation="90" wrapText="1"/>
    </xf>
    <xf numFmtId="0" fontId="3" fillId="0" borderId="68" xfId="0" applyNumberFormat="1" applyFont="1" applyFill="1" applyBorder="1" applyAlignment="1">
      <alignment horizontal="center" vertical="center" textRotation="90"/>
    </xf>
    <xf numFmtId="0" fontId="3" fillId="0" borderId="43" xfId="0" applyNumberFormat="1" applyFont="1" applyFill="1" applyBorder="1" applyAlignment="1">
      <alignment horizontal="center" vertical="top"/>
    </xf>
    <xf numFmtId="0" fontId="3" fillId="0" borderId="52" xfId="0" applyNumberFormat="1" applyFont="1" applyFill="1" applyBorder="1" applyAlignment="1">
      <alignment horizontal="center" vertical="top"/>
    </xf>
    <xf numFmtId="0" fontId="3" fillId="0" borderId="49" xfId="0" applyNumberFormat="1" applyFont="1" applyFill="1" applyBorder="1" applyAlignment="1">
      <alignment horizontal="center" vertical="top"/>
    </xf>
    <xf numFmtId="49" fontId="3" fillId="0" borderId="75" xfId="0" applyNumberFormat="1" applyFont="1" applyFill="1" applyBorder="1" applyAlignment="1">
      <alignment horizontal="center" vertical="center" textRotation="90" wrapText="1"/>
    </xf>
    <xf numFmtId="49" fontId="3" fillId="0" borderId="50" xfId="0" applyNumberFormat="1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63" xfId="0" applyNumberFormat="1" applyFont="1" applyFill="1" applyBorder="1" applyAlignment="1">
      <alignment horizontal="center" vertical="center" textRotation="90" wrapText="1"/>
    </xf>
    <xf numFmtId="0" fontId="3" fillId="0" borderId="79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center" textRotation="90"/>
    </xf>
    <xf numFmtId="49" fontId="3" fillId="0" borderId="41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72" xfId="0" applyNumberFormat="1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justify"/>
    </xf>
    <xf numFmtId="49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 shrinkToFit="1"/>
    </xf>
    <xf numFmtId="0" fontId="9" fillId="0" borderId="72" xfId="0" applyFont="1" applyFill="1" applyBorder="1" applyAlignment="1">
      <alignment horizontal="right" vertical="center" shrinkToFit="1"/>
    </xf>
    <xf numFmtId="0" fontId="9" fillId="0" borderId="73" xfId="0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76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31" xfId="0" applyFont="1" applyFill="1" applyBorder="1" applyAlignment="1">
      <alignment horizontal="right" vertical="center" wrapText="1" shrinkToFit="1"/>
    </xf>
    <xf numFmtId="0" fontId="9" fillId="0" borderId="72" xfId="0" applyFont="1" applyFill="1" applyBorder="1" applyAlignment="1">
      <alignment horizontal="right" vertical="center" wrapText="1" shrinkToFit="1"/>
    </xf>
    <xf numFmtId="0" fontId="9" fillId="0" borderId="73" xfId="0" applyFont="1" applyFill="1" applyBorder="1" applyAlignment="1">
      <alignment horizontal="right" vertical="center" wrapText="1" shrinkToFit="1"/>
    </xf>
    <xf numFmtId="0" fontId="10" fillId="0" borderId="12" xfId="0" applyFont="1" applyBorder="1" applyAlignment="1" applyProtection="1">
      <alignment horizontal="right"/>
      <protection/>
    </xf>
    <xf numFmtId="0" fontId="9" fillId="0" borderId="77" xfId="0" applyFont="1" applyFill="1" applyBorder="1" applyAlignment="1">
      <alignment horizontal="right" vertical="center" wrapText="1" shrinkToFi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 shrinkToFit="1"/>
    </xf>
    <xf numFmtId="0" fontId="10" fillId="0" borderId="51" xfId="0" applyFont="1" applyBorder="1" applyAlignment="1">
      <alignment horizontal="left" vertical="center" wrapText="1" shrinkToFit="1"/>
    </xf>
    <xf numFmtId="0" fontId="10" fillId="0" borderId="59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49" xfId="0" applyFont="1" applyBorder="1" applyAlignment="1">
      <alignment horizontal="left" vertical="center" wrapText="1" shrinkToFit="1"/>
    </xf>
    <xf numFmtId="0" fontId="10" fillId="0" borderId="62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57" xfId="0" applyFont="1" applyBorder="1" applyAlignment="1">
      <alignment horizontal="left" vertical="center" wrapText="1" shrinkToFit="1"/>
    </xf>
    <xf numFmtId="0" fontId="10" fillId="0" borderId="80" xfId="0" applyFont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72" xfId="0" applyNumberFormat="1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top"/>
    </xf>
    <xf numFmtId="0" fontId="10" fillId="0" borderId="18" xfId="0" applyNumberFormat="1" applyFont="1" applyBorder="1" applyAlignment="1">
      <alignment horizontal="left" vertical="center" wrapText="1" shrinkToFit="1"/>
    </xf>
    <xf numFmtId="0" fontId="10" fillId="0" borderId="49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0</xdr:row>
      <xdr:rowOff>209550</xdr:rowOff>
    </xdr:from>
    <xdr:to>
      <xdr:col>20</xdr:col>
      <xdr:colOff>800100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09550"/>
          <a:ext cx="29622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2"/>
  <sheetViews>
    <sheetView tabSelected="1" zoomScale="25" zoomScaleNormal="25" zoomScaleSheetLayoutView="25" zoomScalePageLayoutView="0" workbookViewId="0" topLeftCell="A1">
      <selection activeCell="W26" sqref="W26:AD26"/>
    </sheetView>
  </sheetViews>
  <sheetFormatPr defaultColWidth="10.125" defaultRowHeight="12.75"/>
  <cols>
    <col min="1" max="1" width="40.75390625" style="2" customWidth="1"/>
    <col min="2" max="2" width="15.50390625" style="2" customWidth="1"/>
    <col min="3" max="19" width="6.375" style="2" hidden="1" customWidth="1"/>
    <col min="20" max="20" width="42.125" style="2" customWidth="1"/>
    <col min="21" max="21" width="117.375" style="4" customWidth="1"/>
    <col min="22" max="22" width="59.50390625" style="5" customWidth="1"/>
    <col min="23" max="23" width="21.375" style="18" customWidth="1"/>
    <col min="24" max="24" width="25.625" style="7" customWidth="1"/>
    <col min="25" max="25" width="15.75390625" style="7" customWidth="1"/>
    <col min="26" max="27" width="12.625" style="7" customWidth="1"/>
    <col min="28" max="28" width="16.625" style="7" customWidth="1"/>
    <col min="29" max="29" width="71.625" style="7" customWidth="1"/>
    <col min="30" max="30" width="12.625" style="8" hidden="1" customWidth="1"/>
    <col min="31" max="31" width="18.50390625" style="8" customWidth="1"/>
    <col min="32" max="32" width="30.375" style="8" customWidth="1"/>
    <col min="33" max="33" width="20.50390625" style="8" customWidth="1"/>
    <col min="34" max="34" width="22.375" style="8" customWidth="1"/>
    <col min="35" max="35" width="14.50390625" style="8" customWidth="1"/>
    <col min="36" max="36" width="22.50390625" style="8" customWidth="1"/>
    <col min="37" max="37" width="17.00390625" style="8" customWidth="1"/>
    <col min="38" max="38" width="18.75390625" style="8" customWidth="1"/>
    <col min="39" max="39" width="17.625" style="8" customWidth="1"/>
    <col min="40" max="41" width="18.50390625" style="8" customWidth="1"/>
    <col min="42" max="42" width="13.50390625" style="2" customWidth="1"/>
    <col min="43" max="43" width="11.75390625" style="2" customWidth="1"/>
    <col min="44" max="44" width="17.625" style="2" customWidth="1"/>
    <col min="45" max="46" width="12.125" style="2" customWidth="1"/>
    <col min="47" max="47" width="12.625" style="2" customWidth="1"/>
    <col min="48" max="48" width="13.50390625" style="2" customWidth="1"/>
    <col min="49" max="49" width="12.125" style="2" customWidth="1"/>
    <col min="50" max="50" width="14.50390625" style="2" customWidth="1"/>
    <col min="51" max="51" width="17.125" style="2" customWidth="1"/>
    <col min="52" max="52" width="17.50390625" style="2" customWidth="1"/>
    <col min="53" max="53" width="15.50390625" style="2" customWidth="1"/>
    <col min="54" max="54" width="17.75390625" style="2" customWidth="1"/>
    <col min="55" max="55" width="18.125" style="2" customWidth="1"/>
    <col min="56" max="56" width="17.00390625" style="2" customWidth="1"/>
    <col min="57" max="57" width="17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2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80" t="s">
        <v>42</v>
      </c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3"/>
      <c r="AZ1" s="23"/>
      <c r="BA1" s="23"/>
    </row>
    <row r="2" spans="2:53" ht="52.5" customHeight="1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</row>
    <row r="3" spans="2:53" ht="68.25" customHeight="1">
      <c r="B3" s="282" t="s">
        <v>102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83" t="s">
        <v>37</v>
      </c>
      <c r="U4" s="283"/>
      <c r="V4" s="24"/>
      <c r="W4" s="24"/>
      <c r="X4" s="285" t="s">
        <v>93</v>
      </c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7" ht="149.25" customHeight="1">
      <c r="A5" s="142"/>
      <c r="B5" s="284" t="s">
        <v>54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143"/>
      <c r="X5" s="285" t="s">
        <v>99</v>
      </c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144"/>
      <c r="AS5" s="145"/>
      <c r="AT5" s="145"/>
      <c r="AU5" s="286" t="s">
        <v>0</v>
      </c>
      <c r="AV5" s="286"/>
      <c r="AW5" s="286"/>
      <c r="AX5" s="286"/>
      <c r="AY5" s="286"/>
      <c r="AZ5" s="287" t="s">
        <v>59</v>
      </c>
      <c r="BA5" s="287"/>
      <c r="BB5" s="287"/>
      <c r="BC5" s="287"/>
      <c r="BD5" s="287"/>
      <c r="BE5" s="146"/>
    </row>
    <row r="6" spans="1:57" ht="117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7"/>
      <c r="V6" s="148"/>
      <c r="W6" s="288" t="s">
        <v>40</v>
      </c>
      <c r="X6" s="288"/>
      <c r="Y6" s="288"/>
      <c r="Z6" s="288"/>
      <c r="AA6" s="288"/>
      <c r="AB6" s="288"/>
      <c r="AC6" s="149" t="s">
        <v>1</v>
      </c>
      <c r="AD6" s="289" t="s">
        <v>56</v>
      </c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150"/>
      <c r="AU6" s="151" t="s">
        <v>2</v>
      </c>
      <c r="AV6" s="152"/>
      <c r="AW6" s="152"/>
      <c r="AX6" s="152"/>
      <c r="AY6" s="153"/>
      <c r="AZ6" s="287" t="s">
        <v>51</v>
      </c>
      <c r="BA6" s="287"/>
      <c r="BB6" s="287"/>
      <c r="BC6" s="287"/>
      <c r="BD6" s="154"/>
      <c r="BE6" s="146"/>
    </row>
    <row r="7" spans="1:57" ht="111" customHeight="1">
      <c r="A7" s="290" t="s">
        <v>55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 t="s">
        <v>58</v>
      </c>
      <c r="X7" s="291"/>
      <c r="Y7" s="291"/>
      <c r="Z7" s="291"/>
      <c r="AA7" s="291"/>
      <c r="AB7" s="291"/>
      <c r="AC7" s="149" t="s">
        <v>1</v>
      </c>
      <c r="AD7" s="155"/>
      <c r="AE7" s="292" t="s">
        <v>69</v>
      </c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150"/>
      <c r="AU7" s="156" t="s">
        <v>3</v>
      </c>
      <c r="AV7" s="153"/>
      <c r="AW7" s="153"/>
      <c r="AX7" s="153"/>
      <c r="AY7" s="153"/>
      <c r="AZ7" s="293" t="s">
        <v>120</v>
      </c>
      <c r="BA7" s="293"/>
      <c r="BB7" s="293"/>
      <c r="BC7" s="293"/>
      <c r="BD7" s="293"/>
      <c r="BE7" s="146"/>
    </row>
    <row r="8" spans="1:57" ht="13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94" t="s">
        <v>119</v>
      </c>
      <c r="U8" s="294"/>
      <c r="V8" s="294"/>
      <c r="W8" s="295" t="s">
        <v>39</v>
      </c>
      <c r="X8" s="295"/>
      <c r="Y8" s="295"/>
      <c r="Z8" s="295"/>
      <c r="AA8" s="295"/>
      <c r="AB8" s="295"/>
      <c r="AC8" s="149" t="s">
        <v>1</v>
      </c>
      <c r="AD8" s="296" t="s">
        <v>43</v>
      </c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150"/>
      <c r="AU8" s="156" t="s">
        <v>4</v>
      </c>
      <c r="AV8" s="156"/>
      <c r="AW8" s="156"/>
      <c r="AX8" s="156"/>
      <c r="AY8" s="156"/>
      <c r="AZ8" s="297" t="s">
        <v>61</v>
      </c>
      <c r="BA8" s="297"/>
      <c r="BB8" s="297"/>
      <c r="BC8" s="297"/>
      <c r="BD8" s="297"/>
      <c r="BE8" s="297"/>
    </row>
    <row r="9" spans="1:57" ht="73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7"/>
      <c r="V9" s="147"/>
      <c r="W9" s="298" t="s">
        <v>5</v>
      </c>
      <c r="X9" s="298"/>
      <c r="Y9" s="298"/>
      <c r="Z9" s="298"/>
      <c r="AA9" s="157"/>
      <c r="AB9" s="157"/>
      <c r="AC9" s="149" t="s">
        <v>1</v>
      </c>
      <c r="AD9" s="158"/>
      <c r="AE9" s="299" t="s">
        <v>57</v>
      </c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159"/>
      <c r="AS9" s="160"/>
      <c r="AT9" s="150"/>
      <c r="AU9" s="161"/>
      <c r="AV9" s="161"/>
      <c r="AW9" s="161"/>
      <c r="AX9" s="161"/>
      <c r="AY9" s="161"/>
      <c r="AZ9" s="161"/>
      <c r="BA9" s="161"/>
      <c r="BB9" s="162"/>
      <c r="BC9" s="162"/>
      <c r="BD9" s="162"/>
      <c r="BE9" s="142"/>
    </row>
    <row r="10" spans="1:57" ht="112.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7"/>
      <c r="V10" s="147"/>
      <c r="W10" s="163"/>
      <c r="X10" s="164"/>
      <c r="Y10" s="164"/>
      <c r="Z10" s="164"/>
      <c r="AA10" s="165"/>
      <c r="AB10" s="166"/>
      <c r="AC10" s="166"/>
      <c r="AD10" s="166"/>
      <c r="AE10" s="166"/>
      <c r="AF10" s="166"/>
      <c r="AG10" s="166"/>
      <c r="AH10" s="166"/>
      <c r="AI10" s="166"/>
      <c r="AJ10" s="166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</row>
    <row r="11" spans="1:58" s="6" customFormat="1" ht="204" customHeight="1" thickBot="1">
      <c r="A11" s="167"/>
      <c r="B11" s="302" t="s">
        <v>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305" t="s">
        <v>53</v>
      </c>
      <c r="U11" s="306"/>
      <c r="V11" s="307"/>
      <c r="W11" s="311" t="s">
        <v>7</v>
      </c>
      <c r="X11" s="312"/>
      <c r="Y11" s="312"/>
      <c r="Z11" s="312"/>
      <c r="AA11" s="312"/>
      <c r="AB11" s="312"/>
      <c r="AC11" s="312"/>
      <c r="AD11" s="313"/>
      <c r="AE11" s="311" t="s">
        <v>8</v>
      </c>
      <c r="AF11" s="313"/>
      <c r="AG11" s="319" t="s">
        <v>9</v>
      </c>
      <c r="AH11" s="320"/>
      <c r="AI11" s="320"/>
      <c r="AJ11" s="320"/>
      <c r="AK11" s="320"/>
      <c r="AL11" s="320"/>
      <c r="AM11" s="320"/>
      <c r="AN11" s="320"/>
      <c r="AO11" s="325" t="s">
        <v>10</v>
      </c>
      <c r="AP11" s="329" t="s">
        <v>11</v>
      </c>
      <c r="AQ11" s="329"/>
      <c r="AR11" s="329"/>
      <c r="AS11" s="329"/>
      <c r="AT11" s="329"/>
      <c r="AU11" s="329"/>
      <c r="AV11" s="329"/>
      <c r="AW11" s="329"/>
      <c r="AX11" s="332" t="s">
        <v>44</v>
      </c>
      <c r="AY11" s="333"/>
      <c r="AZ11" s="333"/>
      <c r="BA11" s="333"/>
      <c r="BB11" s="333"/>
      <c r="BC11" s="333"/>
      <c r="BD11" s="333"/>
      <c r="BE11" s="334"/>
      <c r="BF11" s="9"/>
    </row>
    <row r="12" spans="1:58" s="6" customFormat="1" ht="50.25" customHeight="1">
      <c r="A12" s="167"/>
      <c r="B12" s="303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308"/>
      <c r="U12" s="309"/>
      <c r="V12" s="310"/>
      <c r="W12" s="314"/>
      <c r="X12" s="315"/>
      <c r="Y12" s="315"/>
      <c r="Z12" s="315"/>
      <c r="AA12" s="315"/>
      <c r="AB12" s="315"/>
      <c r="AC12" s="315"/>
      <c r="AD12" s="316"/>
      <c r="AE12" s="314"/>
      <c r="AF12" s="316"/>
      <c r="AG12" s="321"/>
      <c r="AH12" s="322"/>
      <c r="AI12" s="322"/>
      <c r="AJ12" s="322"/>
      <c r="AK12" s="322"/>
      <c r="AL12" s="322"/>
      <c r="AM12" s="322"/>
      <c r="AN12" s="322"/>
      <c r="AO12" s="326"/>
      <c r="AP12" s="330"/>
      <c r="AQ12" s="330"/>
      <c r="AR12" s="330"/>
      <c r="AS12" s="330"/>
      <c r="AT12" s="330"/>
      <c r="AU12" s="330"/>
      <c r="AV12" s="330"/>
      <c r="AW12" s="330"/>
      <c r="AX12" s="335" t="s">
        <v>86</v>
      </c>
      <c r="AY12" s="336"/>
      <c r="AZ12" s="336"/>
      <c r="BA12" s="336"/>
      <c r="BB12" s="336"/>
      <c r="BC12" s="336"/>
      <c r="BD12" s="336"/>
      <c r="BE12" s="337"/>
      <c r="BF12" s="10"/>
    </row>
    <row r="13" spans="1:58" s="6" customFormat="1" ht="59.25" customHeight="1">
      <c r="A13" s="167"/>
      <c r="B13" s="303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308"/>
      <c r="U13" s="309"/>
      <c r="V13" s="310"/>
      <c r="W13" s="314"/>
      <c r="X13" s="315"/>
      <c r="Y13" s="315"/>
      <c r="Z13" s="315"/>
      <c r="AA13" s="315"/>
      <c r="AB13" s="315"/>
      <c r="AC13" s="315"/>
      <c r="AD13" s="316"/>
      <c r="AE13" s="317"/>
      <c r="AF13" s="318"/>
      <c r="AG13" s="323"/>
      <c r="AH13" s="324"/>
      <c r="AI13" s="324"/>
      <c r="AJ13" s="324"/>
      <c r="AK13" s="324"/>
      <c r="AL13" s="324"/>
      <c r="AM13" s="324"/>
      <c r="AN13" s="324"/>
      <c r="AO13" s="326"/>
      <c r="AP13" s="331"/>
      <c r="AQ13" s="331"/>
      <c r="AR13" s="331"/>
      <c r="AS13" s="331"/>
      <c r="AT13" s="331"/>
      <c r="AU13" s="331"/>
      <c r="AV13" s="331"/>
      <c r="AW13" s="331"/>
      <c r="AX13" s="338" t="s">
        <v>101</v>
      </c>
      <c r="AY13" s="339"/>
      <c r="AZ13" s="339"/>
      <c r="BA13" s="339"/>
      <c r="BB13" s="339"/>
      <c r="BC13" s="339"/>
      <c r="BD13" s="339"/>
      <c r="BE13" s="340"/>
      <c r="BF13" s="11"/>
    </row>
    <row r="14" spans="1:57" s="6" customFormat="1" ht="64.5" customHeight="1" thickBot="1">
      <c r="A14" s="167"/>
      <c r="B14" s="30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308"/>
      <c r="U14" s="309"/>
      <c r="V14" s="310"/>
      <c r="W14" s="314"/>
      <c r="X14" s="315"/>
      <c r="Y14" s="315"/>
      <c r="Z14" s="315"/>
      <c r="AA14" s="315"/>
      <c r="AB14" s="315"/>
      <c r="AC14" s="315"/>
      <c r="AD14" s="316"/>
      <c r="AE14" s="341" t="s">
        <v>12</v>
      </c>
      <c r="AF14" s="343" t="s">
        <v>13</v>
      </c>
      <c r="AG14" s="341" t="s">
        <v>14</v>
      </c>
      <c r="AH14" s="346" t="s">
        <v>15</v>
      </c>
      <c r="AI14" s="347"/>
      <c r="AJ14" s="347"/>
      <c r="AK14" s="347"/>
      <c r="AL14" s="347"/>
      <c r="AM14" s="347"/>
      <c r="AN14" s="348"/>
      <c r="AO14" s="326"/>
      <c r="AP14" s="349" t="s">
        <v>16</v>
      </c>
      <c r="AQ14" s="300" t="s">
        <v>17</v>
      </c>
      <c r="AR14" s="300" t="s">
        <v>18</v>
      </c>
      <c r="AS14" s="366" t="s">
        <v>19</v>
      </c>
      <c r="AT14" s="366" t="s">
        <v>20</v>
      </c>
      <c r="AU14" s="300" t="s">
        <v>21</v>
      </c>
      <c r="AV14" s="300" t="s">
        <v>22</v>
      </c>
      <c r="AW14" s="327" t="s">
        <v>23</v>
      </c>
      <c r="AX14" s="351" t="s">
        <v>70</v>
      </c>
      <c r="AY14" s="352"/>
      <c r="AZ14" s="352"/>
      <c r="BA14" s="352"/>
      <c r="BB14" s="351" t="s">
        <v>71</v>
      </c>
      <c r="BC14" s="352"/>
      <c r="BD14" s="352"/>
      <c r="BE14" s="353"/>
    </row>
    <row r="15" spans="1:63" s="12" customFormat="1" ht="72.75" customHeight="1">
      <c r="A15" s="168"/>
      <c r="B15" s="303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308"/>
      <c r="U15" s="309"/>
      <c r="V15" s="310"/>
      <c r="W15" s="314"/>
      <c r="X15" s="315"/>
      <c r="Y15" s="315"/>
      <c r="Z15" s="315"/>
      <c r="AA15" s="315"/>
      <c r="AB15" s="315"/>
      <c r="AC15" s="315"/>
      <c r="AD15" s="316"/>
      <c r="AE15" s="342"/>
      <c r="AF15" s="344"/>
      <c r="AG15" s="345"/>
      <c r="AH15" s="354" t="s">
        <v>46</v>
      </c>
      <c r="AI15" s="355"/>
      <c r="AJ15" s="354" t="s">
        <v>49</v>
      </c>
      <c r="AK15" s="358"/>
      <c r="AL15" s="355" t="s">
        <v>50</v>
      </c>
      <c r="AM15" s="358"/>
      <c r="AN15" s="360" t="s">
        <v>41</v>
      </c>
      <c r="AO15" s="326"/>
      <c r="AP15" s="350"/>
      <c r="AQ15" s="301"/>
      <c r="AR15" s="301"/>
      <c r="AS15" s="367"/>
      <c r="AT15" s="367"/>
      <c r="AU15" s="301"/>
      <c r="AV15" s="301"/>
      <c r="AW15" s="328"/>
      <c r="AX15" s="363" t="s">
        <v>38</v>
      </c>
      <c r="AY15" s="364"/>
      <c r="AZ15" s="364"/>
      <c r="BA15" s="364"/>
      <c r="BB15" s="363" t="s">
        <v>38</v>
      </c>
      <c r="BC15" s="364"/>
      <c r="BD15" s="364"/>
      <c r="BE15" s="365"/>
      <c r="BK15" s="368"/>
    </row>
    <row r="16" spans="1:63" s="12" customFormat="1" ht="87" customHeight="1">
      <c r="A16" s="168"/>
      <c r="B16" s="303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308"/>
      <c r="U16" s="309"/>
      <c r="V16" s="310"/>
      <c r="W16" s="314"/>
      <c r="X16" s="315"/>
      <c r="Y16" s="315"/>
      <c r="Z16" s="315"/>
      <c r="AA16" s="315"/>
      <c r="AB16" s="315"/>
      <c r="AC16" s="315"/>
      <c r="AD16" s="316"/>
      <c r="AE16" s="342"/>
      <c r="AF16" s="344"/>
      <c r="AG16" s="345"/>
      <c r="AH16" s="356"/>
      <c r="AI16" s="357"/>
      <c r="AJ16" s="356"/>
      <c r="AK16" s="359"/>
      <c r="AL16" s="357"/>
      <c r="AM16" s="359"/>
      <c r="AN16" s="361"/>
      <c r="AO16" s="326"/>
      <c r="AP16" s="350"/>
      <c r="AQ16" s="301"/>
      <c r="AR16" s="301"/>
      <c r="AS16" s="367"/>
      <c r="AT16" s="367"/>
      <c r="AU16" s="301"/>
      <c r="AV16" s="301"/>
      <c r="AW16" s="328"/>
      <c r="AX16" s="369" t="s">
        <v>14</v>
      </c>
      <c r="AY16" s="371" t="s">
        <v>25</v>
      </c>
      <c r="AZ16" s="372"/>
      <c r="BA16" s="372"/>
      <c r="BB16" s="369" t="s">
        <v>14</v>
      </c>
      <c r="BC16" s="372" t="s">
        <v>25</v>
      </c>
      <c r="BD16" s="372"/>
      <c r="BE16" s="373"/>
      <c r="BK16" s="368"/>
    </row>
    <row r="17" spans="1:63" s="12" customFormat="1" ht="405.75" customHeight="1" thickBot="1">
      <c r="A17" s="168"/>
      <c r="B17" s="304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308"/>
      <c r="U17" s="309"/>
      <c r="V17" s="310"/>
      <c r="W17" s="314"/>
      <c r="X17" s="315"/>
      <c r="Y17" s="315"/>
      <c r="Z17" s="315"/>
      <c r="AA17" s="315"/>
      <c r="AB17" s="315"/>
      <c r="AC17" s="315"/>
      <c r="AD17" s="316"/>
      <c r="AE17" s="342"/>
      <c r="AF17" s="344"/>
      <c r="AG17" s="342"/>
      <c r="AH17" s="131" t="s">
        <v>47</v>
      </c>
      <c r="AI17" s="131" t="s">
        <v>48</v>
      </c>
      <c r="AJ17" s="131" t="s">
        <v>47</v>
      </c>
      <c r="AK17" s="131" t="s">
        <v>48</v>
      </c>
      <c r="AL17" s="131" t="s">
        <v>47</v>
      </c>
      <c r="AM17" s="131" t="s">
        <v>48</v>
      </c>
      <c r="AN17" s="362"/>
      <c r="AO17" s="326"/>
      <c r="AP17" s="350"/>
      <c r="AQ17" s="301"/>
      <c r="AR17" s="301"/>
      <c r="AS17" s="367"/>
      <c r="AT17" s="367"/>
      <c r="AU17" s="301"/>
      <c r="AV17" s="301"/>
      <c r="AW17" s="328"/>
      <c r="AX17" s="370"/>
      <c r="AY17" s="132" t="s">
        <v>24</v>
      </c>
      <c r="AZ17" s="132" t="s">
        <v>26</v>
      </c>
      <c r="BA17" s="133" t="s">
        <v>45</v>
      </c>
      <c r="BB17" s="370"/>
      <c r="BC17" s="132" t="s">
        <v>24</v>
      </c>
      <c r="BD17" s="132" t="s">
        <v>26</v>
      </c>
      <c r="BE17" s="134" t="s">
        <v>27</v>
      </c>
      <c r="BK17" s="368"/>
    </row>
    <row r="18" spans="1:57" s="12" customFormat="1" ht="57" customHeight="1" thickBot="1" thickTop="1">
      <c r="A18" s="168"/>
      <c r="B18" s="135">
        <v>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332">
        <v>2</v>
      </c>
      <c r="U18" s="333"/>
      <c r="V18" s="334"/>
      <c r="W18" s="374">
        <v>3</v>
      </c>
      <c r="X18" s="375"/>
      <c r="Y18" s="375"/>
      <c r="Z18" s="375"/>
      <c r="AA18" s="375"/>
      <c r="AB18" s="375"/>
      <c r="AC18" s="375"/>
      <c r="AD18" s="375"/>
      <c r="AE18" s="137">
        <v>4</v>
      </c>
      <c r="AF18" s="138">
        <v>5</v>
      </c>
      <c r="AG18" s="139">
        <v>6</v>
      </c>
      <c r="AH18" s="137">
        <v>7</v>
      </c>
      <c r="AI18" s="138">
        <v>8</v>
      </c>
      <c r="AJ18" s="139">
        <v>9</v>
      </c>
      <c r="AK18" s="137">
        <v>10</v>
      </c>
      <c r="AL18" s="138">
        <v>11</v>
      </c>
      <c r="AM18" s="139">
        <v>12</v>
      </c>
      <c r="AN18" s="137">
        <v>13</v>
      </c>
      <c r="AO18" s="138">
        <v>14</v>
      </c>
      <c r="AP18" s="139">
        <v>15</v>
      </c>
      <c r="AQ18" s="137">
        <v>16</v>
      </c>
      <c r="AR18" s="138">
        <v>17</v>
      </c>
      <c r="AS18" s="139">
        <v>18</v>
      </c>
      <c r="AT18" s="137">
        <v>19</v>
      </c>
      <c r="AU18" s="138">
        <v>20</v>
      </c>
      <c r="AV18" s="139">
        <v>21</v>
      </c>
      <c r="AW18" s="137">
        <v>22</v>
      </c>
      <c r="AX18" s="138">
        <v>23</v>
      </c>
      <c r="AY18" s="139">
        <v>24</v>
      </c>
      <c r="AZ18" s="137">
        <v>25</v>
      </c>
      <c r="BA18" s="138">
        <v>26</v>
      </c>
      <c r="BB18" s="139">
        <v>27</v>
      </c>
      <c r="BC18" s="137">
        <v>28</v>
      </c>
      <c r="BD18" s="138">
        <v>29</v>
      </c>
      <c r="BE18" s="140">
        <v>30</v>
      </c>
    </row>
    <row r="19" spans="1:109" s="15" customFormat="1" ht="67.5" customHeight="1" thickBot="1">
      <c r="A19" s="168"/>
      <c r="B19" s="381" t="s">
        <v>73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2"/>
      <c r="BF19" s="12"/>
      <c r="BG19" s="12"/>
      <c r="BH19" s="12"/>
      <c r="BI19" s="368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4"/>
    </row>
    <row r="20" spans="1:61" s="12" customFormat="1" ht="63.75" customHeight="1" thickBot="1">
      <c r="A20" s="168"/>
      <c r="B20" s="381" t="s">
        <v>72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2"/>
      <c r="BI20" s="368"/>
    </row>
    <row r="21" spans="1:61" s="25" customFormat="1" ht="156.75" customHeight="1">
      <c r="A21" s="169"/>
      <c r="B21" s="170">
        <v>1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421" t="s">
        <v>103</v>
      </c>
      <c r="U21" s="422"/>
      <c r="V21" s="423"/>
      <c r="W21" s="424" t="s">
        <v>118</v>
      </c>
      <c r="X21" s="425"/>
      <c r="Y21" s="425"/>
      <c r="Z21" s="425"/>
      <c r="AA21" s="425"/>
      <c r="AB21" s="425"/>
      <c r="AC21" s="425"/>
      <c r="AD21" s="426"/>
      <c r="AE21" s="172">
        <v>2</v>
      </c>
      <c r="AF21" s="173">
        <f aca="true" t="shared" si="0" ref="AF21:AF28">AE21*30</f>
        <v>60</v>
      </c>
      <c r="AG21" s="173"/>
      <c r="AH21" s="173"/>
      <c r="AI21" s="173"/>
      <c r="AJ21" s="173"/>
      <c r="AK21" s="173"/>
      <c r="AL21" s="173"/>
      <c r="AM21" s="173"/>
      <c r="AN21" s="174"/>
      <c r="AO21" s="175"/>
      <c r="AP21" s="176"/>
      <c r="AQ21" s="177"/>
      <c r="AR21" s="177"/>
      <c r="AS21" s="178"/>
      <c r="AT21" s="176"/>
      <c r="AU21" s="177"/>
      <c r="AV21" s="177"/>
      <c r="AW21" s="178"/>
      <c r="AX21" s="176"/>
      <c r="AY21" s="177"/>
      <c r="AZ21" s="177"/>
      <c r="BA21" s="178"/>
      <c r="BB21" s="176"/>
      <c r="BC21" s="177"/>
      <c r="BD21" s="177"/>
      <c r="BE21" s="178"/>
      <c r="BI21" s="368"/>
    </row>
    <row r="22" spans="1:61" s="25" customFormat="1" ht="111" customHeight="1" thickBot="1">
      <c r="A22" s="169"/>
      <c r="B22" s="179">
        <v>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427" t="s">
        <v>104</v>
      </c>
      <c r="U22" s="428"/>
      <c r="V22" s="429"/>
      <c r="W22" s="430" t="s">
        <v>100</v>
      </c>
      <c r="X22" s="431"/>
      <c r="Y22" s="431"/>
      <c r="Z22" s="431"/>
      <c r="AA22" s="431"/>
      <c r="AB22" s="431"/>
      <c r="AC22" s="431"/>
      <c r="AD22" s="432"/>
      <c r="AE22" s="181">
        <v>2</v>
      </c>
      <c r="AF22" s="182">
        <f t="shared" si="0"/>
        <v>60</v>
      </c>
      <c r="AG22" s="182"/>
      <c r="AH22" s="182"/>
      <c r="AI22" s="182"/>
      <c r="AJ22" s="182"/>
      <c r="AK22" s="182"/>
      <c r="AL22" s="182"/>
      <c r="AM22" s="182"/>
      <c r="AN22" s="183"/>
      <c r="AO22" s="184"/>
      <c r="AP22" s="185"/>
      <c r="AQ22" s="186"/>
      <c r="AR22" s="186"/>
      <c r="AS22" s="187"/>
      <c r="AT22" s="185"/>
      <c r="AU22" s="186"/>
      <c r="AV22" s="186"/>
      <c r="AW22" s="187"/>
      <c r="AX22" s="185"/>
      <c r="AY22" s="186"/>
      <c r="AZ22" s="186"/>
      <c r="BA22" s="187"/>
      <c r="BB22" s="185"/>
      <c r="BC22" s="186"/>
      <c r="BD22" s="186"/>
      <c r="BE22" s="187"/>
      <c r="BI22" s="26"/>
    </row>
    <row r="23" spans="1:61" s="25" customFormat="1" ht="83.25" customHeight="1">
      <c r="A23" s="169"/>
      <c r="B23" s="188">
        <v>3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427" t="s">
        <v>105</v>
      </c>
      <c r="U23" s="428"/>
      <c r="V23" s="429"/>
      <c r="W23" s="430" t="s">
        <v>63</v>
      </c>
      <c r="X23" s="431"/>
      <c r="Y23" s="431"/>
      <c r="Z23" s="431"/>
      <c r="AA23" s="431"/>
      <c r="AB23" s="431"/>
      <c r="AC23" s="431"/>
      <c r="AD23" s="432"/>
      <c r="AE23" s="172">
        <v>2</v>
      </c>
      <c r="AF23" s="173">
        <f t="shared" si="0"/>
        <v>60</v>
      </c>
      <c r="AG23" s="173"/>
      <c r="AH23" s="173"/>
      <c r="AI23" s="173"/>
      <c r="AJ23" s="173"/>
      <c r="AK23" s="173"/>
      <c r="AL23" s="173"/>
      <c r="AM23" s="173"/>
      <c r="AN23" s="174"/>
      <c r="AO23" s="184"/>
      <c r="AP23" s="185"/>
      <c r="AQ23" s="186">
        <v>1</v>
      </c>
      <c r="AR23" s="186"/>
      <c r="AS23" s="187"/>
      <c r="AT23" s="185"/>
      <c r="AU23" s="186"/>
      <c r="AV23" s="186"/>
      <c r="AW23" s="187"/>
      <c r="AX23" s="176"/>
      <c r="AY23" s="177"/>
      <c r="AZ23" s="177"/>
      <c r="BA23" s="178"/>
      <c r="BB23" s="189"/>
      <c r="BC23" s="190"/>
      <c r="BD23" s="190"/>
      <c r="BE23" s="191"/>
      <c r="BI23" s="26"/>
    </row>
    <row r="24" spans="1:61" s="25" customFormat="1" ht="130.5" customHeight="1">
      <c r="A24" s="169"/>
      <c r="B24" s="192">
        <v>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427" t="s">
        <v>113</v>
      </c>
      <c r="U24" s="428"/>
      <c r="V24" s="429"/>
      <c r="W24" s="430" t="s">
        <v>57</v>
      </c>
      <c r="X24" s="431"/>
      <c r="Y24" s="431"/>
      <c r="Z24" s="431"/>
      <c r="AA24" s="431"/>
      <c r="AB24" s="431"/>
      <c r="AC24" s="431"/>
      <c r="AD24" s="194"/>
      <c r="AE24" s="195">
        <v>2</v>
      </c>
      <c r="AF24" s="196">
        <f t="shared" si="0"/>
        <v>60</v>
      </c>
      <c r="AG24" s="196"/>
      <c r="AH24" s="196"/>
      <c r="AI24" s="196"/>
      <c r="AJ24" s="196"/>
      <c r="AK24" s="196"/>
      <c r="AL24" s="196"/>
      <c r="AM24" s="196"/>
      <c r="AN24" s="197"/>
      <c r="AO24" s="198"/>
      <c r="AP24" s="199"/>
      <c r="AQ24" s="200"/>
      <c r="AR24" s="200"/>
      <c r="AS24" s="201"/>
      <c r="AT24" s="199"/>
      <c r="AU24" s="200"/>
      <c r="AV24" s="200"/>
      <c r="AW24" s="201"/>
      <c r="AX24" s="202"/>
      <c r="AY24" s="203"/>
      <c r="AZ24" s="203"/>
      <c r="BA24" s="204"/>
      <c r="BB24" s="205"/>
      <c r="BC24" s="206"/>
      <c r="BD24" s="206"/>
      <c r="BE24" s="207"/>
      <c r="BI24" s="13"/>
    </row>
    <row r="25" spans="1:61" s="25" customFormat="1" ht="114.75" customHeight="1">
      <c r="A25" s="169"/>
      <c r="B25" s="179">
        <v>5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427" t="s">
        <v>106</v>
      </c>
      <c r="U25" s="428"/>
      <c r="V25" s="429"/>
      <c r="W25" s="430" t="s">
        <v>98</v>
      </c>
      <c r="X25" s="431"/>
      <c r="Y25" s="431"/>
      <c r="Z25" s="431"/>
      <c r="AA25" s="431"/>
      <c r="AB25" s="431"/>
      <c r="AC25" s="431"/>
      <c r="AD25" s="432"/>
      <c r="AE25" s="181">
        <v>3</v>
      </c>
      <c r="AF25" s="182">
        <f t="shared" si="0"/>
        <v>90</v>
      </c>
      <c r="AG25" s="182"/>
      <c r="AH25" s="182"/>
      <c r="AI25" s="182"/>
      <c r="AJ25" s="182"/>
      <c r="AK25" s="182"/>
      <c r="AL25" s="182"/>
      <c r="AM25" s="182"/>
      <c r="AN25" s="183"/>
      <c r="AO25" s="184"/>
      <c r="AP25" s="185"/>
      <c r="AQ25" s="186"/>
      <c r="AR25" s="186"/>
      <c r="AS25" s="187"/>
      <c r="AT25" s="185"/>
      <c r="AU25" s="186"/>
      <c r="AV25" s="186"/>
      <c r="AW25" s="187"/>
      <c r="AX25" s="185"/>
      <c r="AY25" s="186"/>
      <c r="AZ25" s="186"/>
      <c r="BA25" s="187"/>
      <c r="BB25" s="208"/>
      <c r="BC25" s="209"/>
      <c r="BD25" s="209"/>
      <c r="BE25" s="210"/>
      <c r="BI25" s="26"/>
    </row>
    <row r="26" spans="1:61" s="25" customFormat="1" ht="135.75" customHeight="1" thickBot="1">
      <c r="A26" s="169"/>
      <c r="B26" s="211">
        <v>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433" t="s">
        <v>107</v>
      </c>
      <c r="U26" s="434"/>
      <c r="V26" s="435"/>
      <c r="W26" s="436" t="s">
        <v>62</v>
      </c>
      <c r="X26" s="437"/>
      <c r="Y26" s="437"/>
      <c r="Z26" s="437"/>
      <c r="AA26" s="437"/>
      <c r="AB26" s="437"/>
      <c r="AC26" s="437"/>
      <c r="AD26" s="438"/>
      <c r="AE26" s="213">
        <v>6</v>
      </c>
      <c r="AF26" s="214">
        <f t="shared" si="0"/>
        <v>180</v>
      </c>
      <c r="AG26" s="214"/>
      <c r="AH26" s="214"/>
      <c r="AI26" s="214"/>
      <c r="AJ26" s="214"/>
      <c r="AK26" s="214"/>
      <c r="AL26" s="214"/>
      <c r="AM26" s="214"/>
      <c r="AN26" s="215"/>
      <c r="AO26" s="216"/>
      <c r="AP26" s="217"/>
      <c r="AQ26" s="218"/>
      <c r="AR26" s="218"/>
      <c r="AS26" s="219"/>
      <c r="AT26" s="217"/>
      <c r="AU26" s="218"/>
      <c r="AV26" s="218"/>
      <c r="AW26" s="219"/>
      <c r="AX26" s="217"/>
      <c r="AY26" s="218"/>
      <c r="AZ26" s="218"/>
      <c r="BA26" s="219"/>
      <c r="BB26" s="220"/>
      <c r="BC26" s="221"/>
      <c r="BD26" s="221"/>
      <c r="BE26" s="222"/>
      <c r="BF26" s="25" t="s">
        <v>95</v>
      </c>
      <c r="BI26" s="26"/>
    </row>
    <row r="27" spans="1:57" s="25" customFormat="1" ht="150.75" customHeight="1">
      <c r="A27" s="169"/>
      <c r="B27" s="170">
        <v>7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427" t="s">
        <v>79</v>
      </c>
      <c r="U27" s="428"/>
      <c r="V27" s="429"/>
      <c r="W27" s="430" t="s">
        <v>81</v>
      </c>
      <c r="X27" s="431"/>
      <c r="Y27" s="431"/>
      <c r="Z27" s="431"/>
      <c r="AA27" s="431"/>
      <c r="AB27" s="431"/>
      <c r="AC27" s="431"/>
      <c r="AD27" s="432"/>
      <c r="AE27" s="32">
        <v>6</v>
      </c>
      <c r="AF27" s="33">
        <f t="shared" si="0"/>
        <v>180</v>
      </c>
      <c r="AG27" s="33">
        <f>AH27+AJ27+AL27</f>
        <v>90</v>
      </c>
      <c r="AH27" s="33">
        <v>36</v>
      </c>
      <c r="AI27" s="33"/>
      <c r="AJ27" s="33">
        <v>54</v>
      </c>
      <c r="AK27" s="33"/>
      <c r="AL27" s="33"/>
      <c r="AM27" s="33"/>
      <c r="AN27" s="34"/>
      <c r="AO27" s="47">
        <f aca="true" t="shared" si="1" ref="AO27:AO32">AF27-AG27</f>
        <v>90</v>
      </c>
      <c r="AP27" s="35">
        <v>1</v>
      </c>
      <c r="AQ27" s="36"/>
      <c r="AR27" s="36">
        <v>1</v>
      </c>
      <c r="AS27" s="37"/>
      <c r="AT27" s="35"/>
      <c r="AU27" s="36">
        <v>1</v>
      </c>
      <c r="AV27" s="36"/>
      <c r="AW27" s="48"/>
      <c r="AX27" s="35">
        <f>SUM(AY27:BA27)</f>
        <v>5</v>
      </c>
      <c r="AY27" s="36">
        <v>2</v>
      </c>
      <c r="AZ27" s="36">
        <v>3</v>
      </c>
      <c r="BA27" s="37"/>
      <c r="BB27" s="38"/>
      <c r="BC27" s="39"/>
      <c r="BD27" s="39"/>
      <c r="BE27" s="40"/>
    </row>
    <row r="28" spans="1:57" s="25" customFormat="1" ht="111" customHeight="1" thickBot="1">
      <c r="A28" s="169"/>
      <c r="B28" s="179">
        <v>8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433" t="s">
        <v>80</v>
      </c>
      <c r="U28" s="434"/>
      <c r="V28" s="435"/>
      <c r="W28" s="436" t="s">
        <v>81</v>
      </c>
      <c r="X28" s="437"/>
      <c r="Y28" s="437"/>
      <c r="Z28" s="437"/>
      <c r="AA28" s="437"/>
      <c r="AB28" s="437"/>
      <c r="AC28" s="437"/>
      <c r="AD28" s="438"/>
      <c r="AE28" s="41">
        <v>7</v>
      </c>
      <c r="AF28" s="42">
        <f t="shared" si="0"/>
        <v>210</v>
      </c>
      <c r="AG28" s="42">
        <v>108</v>
      </c>
      <c r="AH28" s="42">
        <v>36</v>
      </c>
      <c r="AI28" s="42"/>
      <c r="AJ28" s="42">
        <v>72</v>
      </c>
      <c r="AK28" s="42"/>
      <c r="AL28" s="42"/>
      <c r="AM28" s="42"/>
      <c r="AN28" s="43"/>
      <c r="AO28" s="49">
        <f t="shared" si="1"/>
        <v>102</v>
      </c>
      <c r="AP28" s="44">
        <v>2</v>
      </c>
      <c r="AQ28" s="45"/>
      <c r="AR28" s="45">
        <v>2</v>
      </c>
      <c r="AS28" s="46"/>
      <c r="AT28" s="44"/>
      <c r="AU28" s="45">
        <v>2</v>
      </c>
      <c r="AV28" s="45"/>
      <c r="AW28" s="50"/>
      <c r="AX28" s="44"/>
      <c r="AY28" s="45"/>
      <c r="AZ28" s="45"/>
      <c r="BA28" s="46"/>
      <c r="BB28" s="44">
        <v>6</v>
      </c>
      <c r="BC28" s="45">
        <v>2</v>
      </c>
      <c r="BD28" s="45">
        <v>4</v>
      </c>
      <c r="BE28" s="46"/>
    </row>
    <row r="29" spans="1:61" s="28" customFormat="1" ht="151.5" customHeight="1" thickBot="1">
      <c r="A29" s="169"/>
      <c r="B29" s="223">
        <v>9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439" t="s">
        <v>74</v>
      </c>
      <c r="U29" s="440"/>
      <c r="V29" s="441"/>
      <c r="W29" s="376" t="s">
        <v>121</v>
      </c>
      <c r="X29" s="377"/>
      <c r="Y29" s="377"/>
      <c r="Z29" s="377"/>
      <c r="AA29" s="377"/>
      <c r="AB29" s="377"/>
      <c r="AC29" s="377"/>
      <c r="AD29" s="225"/>
      <c r="AE29" s="51">
        <v>6</v>
      </c>
      <c r="AF29" s="52">
        <v>180</v>
      </c>
      <c r="AG29" s="52">
        <f>AX29*18</f>
        <v>90</v>
      </c>
      <c r="AH29" s="52">
        <v>54</v>
      </c>
      <c r="AI29" s="52"/>
      <c r="AJ29" s="52">
        <v>18</v>
      </c>
      <c r="AK29" s="52"/>
      <c r="AL29" s="53">
        <f>72-54</f>
        <v>18</v>
      </c>
      <c r="AM29" s="53"/>
      <c r="AN29" s="53"/>
      <c r="AO29" s="54">
        <f t="shared" si="1"/>
        <v>90</v>
      </c>
      <c r="AP29" s="55">
        <v>1</v>
      </c>
      <c r="AQ29" s="56"/>
      <c r="AR29" s="56">
        <v>1</v>
      </c>
      <c r="AS29" s="57"/>
      <c r="AT29" s="58"/>
      <c r="AU29" s="56">
        <v>1</v>
      </c>
      <c r="AV29" s="56"/>
      <c r="AW29" s="59"/>
      <c r="AX29" s="58">
        <v>5</v>
      </c>
      <c r="AY29" s="56">
        <v>3</v>
      </c>
      <c r="AZ29" s="56">
        <v>1</v>
      </c>
      <c r="BA29" s="59">
        <v>1</v>
      </c>
      <c r="BB29" s="60"/>
      <c r="BC29" s="61"/>
      <c r="BD29" s="61"/>
      <c r="BE29" s="62"/>
      <c r="BI29" s="29"/>
    </row>
    <row r="30" spans="1:61" s="28" customFormat="1" ht="135.75" customHeight="1" thickBot="1">
      <c r="A30" s="169"/>
      <c r="B30" s="223">
        <v>10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439" t="s">
        <v>75</v>
      </c>
      <c r="U30" s="440"/>
      <c r="V30" s="441"/>
      <c r="W30" s="376" t="s">
        <v>121</v>
      </c>
      <c r="X30" s="377"/>
      <c r="Y30" s="377"/>
      <c r="Z30" s="377"/>
      <c r="AA30" s="377"/>
      <c r="AB30" s="377"/>
      <c r="AC30" s="377"/>
      <c r="AD30" s="225"/>
      <c r="AE30" s="51">
        <v>7</v>
      </c>
      <c r="AF30" s="52">
        <v>210</v>
      </c>
      <c r="AG30" s="52">
        <f>BB30*18</f>
        <v>108</v>
      </c>
      <c r="AH30" s="52">
        <v>54</v>
      </c>
      <c r="AI30" s="52"/>
      <c r="AJ30" s="52"/>
      <c r="AK30" s="52"/>
      <c r="AL30" s="53">
        <f>BE30*18</f>
        <v>54</v>
      </c>
      <c r="AM30" s="53"/>
      <c r="AN30" s="53"/>
      <c r="AO30" s="64">
        <f t="shared" si="1"/>
        <v>102</v>
      </c>
      <c r="AP30" s="55">
        <v>2</v>
      </c>
      <c r="AQ30" s="56"/>
      <c r="AR30" s="56">
        <v>2</v>
      </c>
      <c r="AS30" s="57"/>
      <c r="AT30" s="58"/>
      <c r="AU30" s="56">
        <v>2</v>
      </c>
      <c r="AV30" s="56"/>
      <c r="AW30" s="59"/>
      <c r="AX30" s="58"/>
      <c r="AY30" s="56"/>
      <c r="AZ30" s="56"/>
      <c r="BA30" s="59"/>
      <c r="BB30" s="60">
        <v>6</v>
      </c>
      <c r="BC30" s="61">
        <v>3</v>
      </c>
      <c r="BD30" s="61"/>
      <c r="BE30" s="65">
        <v>3</v>
      </c>
      <c r="BI30" s="29"/>
    </row>
    <row r="31" spans="1:61" s="28" customFormat="1" ht="133.5" customHeight="1" thickBot="1">
      <c r="A31" s="169"/>
      <c r="B31" s="223">
        <v>11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439" t="s">
        <v>76</v>
      </c>
      <c r="U31" s="440"/>
      <c r="V31" s="441"/>
      <c r="W31" s="442" t="s">
        <v>78</v>
      </c>
      <c r="X31" s="443"/>
      <c r="Y31" s="443"/>
      <c r="Z31" s="443"/>
      <c r="AA31" s="443"/>
      <c r="AB31" s="443"/>
      <c r="AC31" s="443"/>
      <c r="AD31" s="225"/>
      <c r="AE31" s="226">
        <v>7</v>
      </c>
      <c r="AF31" s="227">
        <v>210</v>
      </c>
      <c r="AG31" s="227">
        <v>108</v>
      </c>
      <c r="AH31" s="227">
        <v>72</v>
      </c>
      <c r="AI31" s="227"/>
      <c r="AJ31" s="227">
        <v>18</v>
      </c>
      <c r="AK31" s="227"/>
      <c r="AL31" s="228">
        <v>18</v>
      </c>
      <c r="AM31" s="228"/>
      <c r="AN31" s="228"/>
      <c r="AO31" s="237">
        <f t="shared" si="1"/>
        <v>102</v>
      </c>
      <c r="AP31" s="229">
        <v>1</v>
      </c>
      <c r="AQ31" s="230"/>
      <c r="AR31" s="230">
        <v>1</v>
      </c>
      <c r="AS31" s="231"/>
      <c r="AT31" s="232"/>
      <c r="AU31" s="230">
        <v>1</v>
      </c>
      <c r="AV31" s="230"/>
      <c r="AW31" s="233"/>
      <c r="AX31" s="232">
        <v>6</v>
      </c>
      <c r="AY31" s="230">
        <v>4</v>
      </c>
      <c r="AZ31" s="230">
        <v>1</v>
      </c>
      <c r="BA31" s="233">
        <v>1</v>
      </c>
      <c r="BB31" s="234"/>
      <c r="BC31" s="235"/>
      <c r="BD31" s="235"/>
      <c r="BE31" s="236"/>
      <c r="BI31" s="29"/>
    </row>
    <row r="32" spans="1:61" s="28" customFormat="1" ht="139.5" customHeight="1" thickBot="1">
      <c r="A32" s="169"/>
      <c r="B32" s="223">
        <v>12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439" t="s">
        <v>77</v>
      </c>
      <c r="U32" s="440"/>
      <c r="V32" s="441"/>
      <c r="W32" s="442" t="s">
        <v>78</v>
      </c>
      <c r="X32" s="443"/>
      <c r="Y32" s="443"/>
      <c r="Z32" s="443"/>
      <c r="AA32" s="443"/>
      <c r="AB32" s="443"/>
      <c r="AC32" s="443"/>
      <c r="AD32" s="225"/>
      <c r="AE32" s="226">
        <v>7</v>
      </c>
      <c r="AF32" s="227">
        <v>210</v>
      </c>
      <c r="AG32" s="227">
        <v>108</v>
      </c>
      <c r="AH32" s="227">
        <v>36</v>
      </c>
      <c r="AI32" s="227"/>
      <c r="AJ32" s="227">
        <v>18</v>
      </c>
      <c r="AK32" s="227"/>
      <c r="AL32" s="228">
        <v>54</v>
      </c>
      <c r="AM32" s="228"/>
      <c r="AN32" s="228"/>
      <c r="AO32" s="237">
        <f t="shared" si="1"/>
        <v>102</v>
      </c>
      <c r="AP32" s="229">
        <v>2</v>
      </c>
      <c r="AQ32" s="230"/>
      <c r="AR32" s="230">
        <v>2</v>
      </c>
      <c r="AS32" s="231"/>
      <c r="AT32" s="232"/>
      <c r="AU32" s="230">
        <v>2</v>
      </c>
      <c r="AV32" s="230"/>
      <c r="AW32" s="233"/>
      <c r="AX32" s="232"/>
      <c r="AY32" s="230"/>
      <c r="AZ32" s="230"/>
      <c r="BA32" s="233"/>
      <c r="BB32" s="234">
        <v>6</v>
      </c>
      <c r="BC32" s="235">
        <v>2</v>
      </c>
      <c r="BD32" s="235">
        <v>1</v>
      </c>
      <c r="BE32" s="238">
        <v>3</v>
      </c>
      <c r="BI32" s="29"/>
    </row>
    <row r="33" spans="1:57" s="27" customFormat="1" ht="138.75" customHeight="1" thickBot="1">
      <c r="A33" s="169"/>
      <c r="B33" s="239">
        <v>13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427" t="s">
        <v>108</v>
      </c>
      <c r="U33" s="428"/>
      <c r="V33" s="429"/>
      <c r="W33" s="430" t="s">
        <v>60</v>
      </c>
      <c r="X33" s="431"/>
      <c r="Y33" s="431"/>
      <c r="Z33" s="431"/>
      <c r="AA33" s="431"/>
      <c r="AB33" s="431"/>
      <c r="AC33" s="431"/>
      <c r="AD33" s="432"/>
      <c r="AE33" s="181">
        <v>5</v>
      </c>
      <c r="AF33" s="182">
        <f>AE33*30</f>
        <v>150</v>
      </c>
      <c r="AG33" s="182"/>
      <c r="AH33" s="182"/>
      <c r="AI33" s="182"/>
      <c r="AJ33" s="182"/>
      <c r="AK33" s="182"/>
      <c r="AL33" s="182"/>
      <c r="AM33" s="182"/>
      <c r="AN33" s="240"/>
      <c r="AO33" s="241"/>
      <c r="AP33" s="185">
        <v>1</v>
      </c>
      <c r="AQ33" s="186"/>
      <c r="AR33" s="186"/>
      <c r="AS33" s="187"/>
      <c r="AT33" s="185"/>
      <c r="AU33" s="186"/>
      <c r="AV33" s="186"/>
      <c r="AW33" s="187"/>
      <c r="AX33" s="185"/>
      <c r="AY33" s="186"/>
      <c r="AZ33" s="186"/>
      <c r="BA33" s="187"/>
      <c r="BB33" s="185"/>
      <c r="BC33" s="186"/>
      <c r="BD33" s="186"/>
      <c r="BE33" s="187"/>
    </row>
    <row r="34" spans="1:57" ht="102" customHeight="1" thickBot="1">
      <c r="A34" s="242"/>
      <c r="B34" s="418" t="s">
        <v>64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6"/>
      <c r="AE34" s="66">
        <f>AE32+AE31+AE30+AE29+AE28+AE27</f>
        <v>40</v>
      </c>
      <c r="AF34" s="66">
        <f>AF32+AF31+AF30+AF29+AF28+AF27</f>
        <v>1200</v>
      </c>
      <c r="AG34" s="66">
        <f>AG32+AG31+AG30+AG29+AG28+AG27</f>
        <v>612</v>
      </c>
      <c r="AH34" s="66">
        <f>AH32+AH31+AH30+AH29+AH28+AH27</f>
        <v>288</v>
      </c>
      <c r="AI34" s="66"/>
      <c r="AJ34" s="66">
        <f>AJ32+AJ31+AJ30+AJ29+AJ28+AJ27</f>
        <v>180</v>
      </c>
      <c r="AK34" s="66"/>
      <c r="AL34" s="66">
        <f>AL32+AL31+AL30+AL29+AL28+AL27</f>
        <v>144</v>
      </c>
      <c r="AM34" s="66"/>
      <c r="AN34" s="66"/>
      <c r="AO34" s="66">
        <f>AO32+AO31+AO30+AO29+AO28+AO27</f>
        <v>588</v>
      </c>
      <c r="AP34" s="67">
        <v>7</v>
      </c>
      <c r="AQ34" s="68">
        <v>1</v>
      </c>
      <c r="AR34" s="68">
        <v>6</v>
      </c>
      <c r="AS34" s="69"/>
      <c r="AT34" s="67"/>
      <c r="AU34" s="68">
        <v>6</v>
      </c>
      <c r="AV34" s="68"/>
      <c r="AW34" s="70"/>
      <c r="AX34" s="70">
        <f>AX27+AX29+AX31</f>
        <v>16</v>
      </c>
      <c r="AY34" s="70">
        <f>SUM(AY21:AY33)</f>
        <v>9</v>
      </c>
      <c r="AZ34" s="70">
        <f aca="true" t="shared" si="2" ref="AZ34:BE34">SUM(AZ21:AZ33)</f>
        <v>5</v>
      </c>
      <c r="BA34" s="70">
        <f t="shared" si="2"/>
        <v>2</v>
      </c>
      <c r="BB34" s="71">
        <f t="shared" si="2"/>
        <v>18</v>
      </c>
      <c r="BC34" s="68">
        <f t="shared" si="2"/>
        <v>7</v>
      </c>
      <c r="BD34" s="68">
        <f t="shared" si="2"/>
        <v>5</v>
      </c>
      <c r="BE34" s="127">
        <f t="shared" si="2"/>
        <v>6</v>
      </c>
    </row>
    <row r="35" spans="1:57" ht="74.25" customHeight="1" thickBot="1">
      <c r="A35" s="242"/>
      <c r="B35" s="419" t="s">
        <v>82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20"/>
    </row>
    <row r="36" spans="1:57" s="25" customFormat="1" ht="199.5" customHeight="1" thickBot="1">
      <c r="A36" s="169"/>
      <c r="B36" s="179">
        <v>14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421" t="s">
        <v>109</v>
      </c>
      <c r="U36" s="422"/>
      <c r="V36" s="423"/>
      <c r="W36" s="424" t="s">
        <v>92</v>
      </c>
      <c r="X36" s="425"/>
      <c r="Y36" s="425"/>
      <c r="Z36" s="425"/>
      <c r="AA36" s="425"/>
      <c r="AB36" s="425"/>
      <c r="AC36" s="425"/>
      <c r="AD36" s="426"/>
      <c r="AE36" s="172">
        <v>3</v>
      </c>
      <c r="AF36" s="173">
        <f>AE36*30</f>
        <v>90</v>
      </c>
      <c r="AG36" s="173"/>
      <c r="AH36" s="173"/>
      <c r="AI36" s="173"/>
      <c r="AJ36" s="173"/>
      <c r="AK36" s="173"/>
      <c r="AL36" s="173"/>
      <c r="AM36" s="173"/>
      <c r="AN36" s="174"/>
      <c r="AO36" s="243"/>
      <c r="AP36" s="176"/>
      <c r="AQ36" s="177"/>
      <c r="AR36" s="177"/>
      <c r="AS36" s="178"/>
      <c r="AT36" s="176"/>
      <c r="AU36" s="177"/>
      <c r="AV36" s="177"/>
      <c r="AW36" s="178"/>
      <c r="AX36" s="176"/>
      <c r="AY36" s="177"/>
      <c r="AZ36" s="177"/>
      <c r="BA36" s="178"/>
      <c r="BB36" s="189"/>
      <c r="BC36" s="190"/>
      <c r="BD36" s="190"/>
      <c r="BE36" s="191"/>
    </row>
    <row r="37" spans="1:57" s="25" customFormat="1" ht="190.5" customHeight="1">
      <c r="A37" s="169"/>
      <c r="B37" s="179">
        <v>15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427" t="s">
        <v>110</v>
      </c>
      <c r="U37" s="428"/>
      <c r="V37" s="429"/>
      <c r="W37" s="430" t="s">
        <v>92</v>
      </c>
      <c r="X37" s="431"/>
      <c r="Y37" s="431"/>
      <c r="Z37" s="431"/>
      <c r="AA37" s="431"/>
      <c r="AB37" s="431"/>
      <c r="AC37" s="431"/>
      <c r="AD37" s="432"/>
      <c r="AE37" s="172">
        <v>3</v>
      </c>
      <c r="AF37" s="173">
        <f>AE37*30</f>
        <v>90</v>
      </c>
      <c r="AG37" s="173"/>
      <c r="AH37" s="173"/>
      <c r="AI37" s="173"/>
      <c r="AJ37" s="173"/>
      <c r="AK37" s="173"/>
      <c r="AL37" s="173"/>
      <c r="AM37" s="173"/>
      <c r="AN37" s="174"/>
      <c r="AO37" s="243"/>
      <c r="AP37" s="176"/>
      <c r="AQ37" s="177"/>
      <c r="AR37" s="177"/>
      <c r="AS37" s="178"/>
      <c r="AT37" s="176"/>
      <c r="AU37" s="177"/>
      <c r="AV37" s="177"/>
      <c r="AW37" s="178"/>
      <c r="AX37" s="176"/>
      <c r="AY37" s="177"/>
      <c r="AZ37" s="177"/>
      <c r="BA37" s="178"/>
      <c r="BB37" s="189"/>
      <c r="BC37" s="190"/>
      <c r="BD37" s="190"/>
      <c r="BE37" s="191"/>
    </row>
    <row r="38" spans="1:57" s="25" customFormat="1" ht="169.5" customHeight="1">
      <c r="A38" s="169"/>
      <c r="B38" s="179">
        <v>16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427" t="s">
        <v>111</v>
      </c>
      <c r="U38" s="428"/>
      <c r="V38" s="429"/>
      <c r="W38" s="430" t="s">
        <v>68</v>
      </c>
      <c r="X38" s="431"/>
      <c r="Y38" s="431"/>
      <c r="Z38" s="431"/>
      <c r="AA38" s="431"/>
      <c r="AB38" s="431"/>
      <c r="AC38" s="431"/>
      <c r="AD38" s="432"/>
      <c r="AE38" s="181">
        <v>4</v>
      </c>
      <c r="AF38" s="182">
        <f>AE38*30</f>
        <v>120</v>
      </c>
      <c r="AG38" s="182"/>
      <c r="AH38" s="182"/>
      <c r="AI38" s="182"/>
      <c r="AJ38" s="182"/>
      <c r="AK38" s="182"/>
      <c r="AL38" s="182"/>
      <c r="AM38" s="182"/>
      <c r="AN38" s="183"/>
      <c r="AO38" s="184"/>
      <c r="AP38" s="185"/>
      <c r="AQ38" s="186">
        <v>2</v>
      </c>
      <c r="AR38" s="186"/>
      <c r="AS38" s="187"/>
      <c r="AT38" s="185"/>
      <c r="AU38" s="186"/>
      <c r="AV38" s="186"/>
      <c r="AW38" s="187"/>
      <c r="AX38" s="185"/>
      <c r="AY38" s="186"/>
      <c r="AZ38" s="186"/>
      <c r="BA38" s="187"/>
      <c r="BB38" s="208"/>
      <c r="BC38" s="209"/>
      <c r="BD38" s="209"/>
      <c r="BE38" s="179"/>
    </row>
    <row r="39" spans="1:57" s="25" customFormat="1" ht="165.75" customHeight="1">
      <c r="A39" s="244"/>
      <c r="B39" s="179">
        <v>17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427" t="s">
        <v>112</v>
      </c>
      <c r="U39" s="428"/>
      <c r="V39" s="429"/>
      <c r="W39" s="430" t="s">
        <v>68</v>
      </c>
      <c r="X39" s="431"/>
      <c r="Y39" s="431"/>
      <c r="Z39" s="431"/>
      <c r="AA39" s="431"/>
      <c r="AB39" s="431"/>
      <c r="AC39" s="431"/>
      <c r="AD39" s="432"/>
      <c r="AE39" s="181">
        <v>4</v>
      </c>
      <c r="AF39" s="182">
        <f aca="true" t="shared" si="3" ref="AF39:AF44">AE39*30</f>
        <v>120</v>
      </c>
      <c r="AG39" s="182"/>
      <c r="AH39" s="182"/>
      <c r="AI39" s="182"/>
      <c r="AJ39" s="182"/>
      <c r="AK39" s="182"/>
      <c r="AL39" s="182"/>
      <c r="AM39" s="182"/>
      <c r="AN39" s="183"/>
      <c r="AO39" s="184"/>
      <c r="AP39" s="185"/>
      <c r="AQ39" s="186"/>
      <c r="AR39" s="186"/>
      <c r="AS39" s="187"/>
      <c r="AT39" s="185"/>
      <c r="AU39" s="186"/>
      <c r="AV39" s="186"/>
      <c r="AW39" s="187"/>
      <c r="AX39" s="185"/>
      <c r="AY39" s="186"/>
      <c r="AZ39" s="186"/>
      <c r="BA39" s="187"/>
      <c r="BB39" s="208"/>
      <c r="BC39" s="209"/>
      <c r="BD39" s="209"/>
      <c r="BE39" s="179"/>
    </row>
    <row r="40" spans="1:64" s="25" customFormat="1" ht="139.5" customHeight="1">
      <c r="A40" s="169"/>
      <c r="B40" s="179">
        <v>18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427" t="s">
        <v>96</v>
      </c>
      <c r="U40" s="428"/>
      <c r="V40" s="429"/>
      <c r="W40" s="430" t="s">
        <v>57</v>
      </c>
      <c r="X40" s="431"/>
      <c r="Y40" s="431"/>
      <c r="Z40" s="431"/>
      <c r="AA40" s="431"/>
      <c r="AB40" s="431"/>
      <c r="AC40" s="431"/>
      <c r="AD40" s="432"/>
      <c r="AE40" s="181">
        <v>5</v>
      </c>
      <c r="AF40" s="182">
        <f t="shared" si="3"/>
        <v>150</v>
      </c>
      <c r="AG40" s="182">
        <v>72</v>
      </c>
      <c r="AH40" s="182">
        <v>36</v>
      </c>
      <c r="AI40" s="182"/>
      <c r="AJ40" s="182"/>
      <c r="AK40" s="182"/>
      <c r="AL40" s="182">
        <v>36</v>
      </c>
      <c r="AM40" s="182"/>
      <c r="AN40" s="240"/>
      <c r="AO40" s="241">
        <f>AF40-AG40</f>
        <v>78</v>
      </c>
      <c r="AP40" s="185">
        <v>1</v>
      </c>
      <c r="AQ40" s="186"/>
      <c r="AR40" s="186">
        <v>1</v>
      </c>
      <c r="AS40" s="187"/>
      <c r="AT40" s="185"/>
      <c r="AU40" s="186">
        <v>1</v>
      </c>
      <c r="AV40" s="186"/>
      <c r="AW40" s="187"/>
      <c r="AX40" s="245">
        <f>SUM(AY40:BA40)</f>
        <v>4</v>
      </c>
      <c r="AY40" s="246">
        <v>2</v>
      </c>
      <c r="AZ40" s="246"/>
      <c r="BA40" s="247">
        <v>2</v>
      </c>
      <c r="BB40" s="248"/>
      <c r="BC40" s="249"/>
      <c r="BD40" s="249"/>
      <c r="BE40" s="250"/>
      <c r="BL40" s="25" t="s">
        <v>95</v>
      </c>
    </row>
    <row r="41" spans="1:57" s="25" customFormat="1" ht="151.5" customHeight="1">
      <c r="A41" s="169"/>
      <c r="B41" s="179">
        <v>19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427" t="s">
        <v>97</v>
      </c>
      <c r="U41" s="428"/>
      <c r="V41" s="429"/>
      <c r="W41" s="430" t="s">
        <v>57</v>
      </c>
      <c r="X41" s="431"/>
      <c r="Y41" s="431"/>
      <c r="Z41" s="431"/>
      <c r="AA41" s="431"/>
      <c r="AB41" s="431"/>
      <c r="AC41" s="431"/>
      <c r="AD41" s="432"/>
      <c r="AE41" s="181">
        <v>4</v>
      </c>
      <c r="AF41" s="182">
        <f t="shared" si="3"/>
        <v>120</v>
      </c>
      <c r="AG41" s="182">
        <v>54</v>
      </c>
      <c r="AH41" s="182">
        <v>18</v>
      </c>
      <c r="AI41" s="182"/>
      <c r="AJ41" s="182"/>
      <c r="AK41" s="182"/>
      <c r="AL41" s="182">
        <v>36</v>
      </c>
      <c r="AM41" s="182"/>
      <c r="AN41" s="240"/>
      <c r="AO41" s="241">
        <f>AF41-AG41</f>
        <v>66</v>
      </c>
      <c r="AP41" s="185">
        <v>2</v>
      </c>
      <c r="AQ41" s="186"/>
      <c r="AR41" s="186">
        <v>2</v>
      </c>
      <c r="AS41" s="187"/>
      <c r="AT41" s="185"/>
      <c r="AU41" s="186">
        <v>2</v>
      </c>
      <c r="AV41" s="186"/>
      <c r="AW41" s="187"/>
      <c r="AX41" s="185"/>
      <c r="AY41" s="186"/>
      <c r="AZ41" s="186"/>
      <c r="BA41" s="187"/>
      <c r="BB41" s="251">
        <v>3</v>
      </c>
      <c r="BC41" s="252">
        <v>1</v>
      </c>
      <c r="BD41" s="252"/>
      <c r="BE41" s="247">
        <v>2</v>
      </c>
    </row>
    <row r="42" spans="1:57" s="25" customFormat="1" ht="130.5" customHeight="1">
      <c r="A42" s="244"/>
      <c r="B42" s="179">
        <v>20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427" t="s">
        <v>84</v>
      </c>
      <c r="U42" s="428"/>
      <c r="V42" s="429"/>
      <c r="W42" s="430" t="s">
        <v>60</v>
      </c>
      <c r="X42" s="431"/>
      <c r="Y42" s="431"/>
      <c r="Z42" s="431"/>
      <c r="AA42" s="431"/>
      <c r="AB42" s="431"/>
      <c r="AC42" s="431"/>
      <c r="AD42" s="432"/>
      <c r="AE42" s="181">
        <v>4</v>
      </c>
      <c r="AF42" s="182">
        <f t="shared" si="3"/>
        <v>120</v>
      </c>
      <c r="AG42" s="182">
        <v>72</v>
      </c>
      <c r="AH42" s="182">
        <v>36</v>
      </c>
      <c r="AI42" s="182"/>
      <c r="AJ42" s="182"/>
      <c r="AK42" s="182"/>
      <c r="AL42" s="182">
        <v>36</v>
      </c>
      <c r="AM42" s="182"/>
      <c r="AN42" s="183"/>
      <c r="AO42" s="253">
        <f>AF42-AG42</f>
        <v>48</v>
      </c>
      <c r="AP42" s="185"/>
      <c r="AQ42" s="186">
        <v>2</v>
      </c>
      <c r="AR42" s="186">
        <v>2</v>
      </c>
      <c r="AS42" s="187"/>
      <c r="AT42" s="185"/>
      <c r="AU42" s="186">
        <v>2</v>
      </c>
      <c r="AV42" s="186"/>
      <c r="AW42" s="187"/>
      <c r="AX42" s="208"/>
      <c r="AY42" s="186"/>
      <c r="AZ42" s="186"/>
      <c r="BA42" s="187"/>
      <c r="BB42" s="208">
        <v>4</v>
      </c>
      <c r="BC42" s="209">
        <v>2</v>
      </c>
      <c r="BD42" s="209"/>
      <c r="BE42" s="239">
        <v>2</v>
      </c>
    </row>
    <row r="43" spans="1:57" s="25" customFormat="1" ht="150.75" customHeight="1">
      <c r="A43" s="244"/>
      <c r="B43" s="179">
        <v>21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427" t="s">
        <v>83</v>
      </c>
      <c r="U43" s="428"/>
      <c r="V43" s="429"/>
      <c r="W43" s="430" t="s">
        <v>57</v>
      </c>
      <c r="X43" s="431"/>
      <c r="Y43" s="431"/>
      <c r="Z43" s="431"/>
      <c r="AA43" s="431"/>
      <c r="AB43" s="431"/>
      <c r="AC43" s="431"/>
      <c r="AD43" s="432"/>
      <c r="AE43" s="181">
        <v>5</v>
      </c>
      <c r="AF43" s="182">
        <f t="shared" si="3"/>
        <v>150</v>
      </c>
      <c r="AG43" s="182">
        <v>72</v>
      </c>
      <c r="AH43" s="182">
        <v>36</v>
      </c>
      <c r="AI43" s="182"/>
      <c r="AJ43" s="182"/>
      <c r="AK43" s="182"/>
      <c r="AL43" s="182">
        <v>36</v>
      </c>
      <c r="AM43" s="182"/>
      <c r="AN43" s="183"/>
      <c r="AO43" s="253">
        <f>AF43-AG43</f>
        <v>78</v>
      </c>
      <c r="AP43" s="185">
        <v>1</v>
      </c>
      <c r="AQ43" s="186"/>
      <c r="AR43" s="186">
        <v>1</v>
      </c>
      <c r="AS43" s="187"/>
      <c r="AT43" s="185"/>
      <c r="AU43" s="186"/>
      <c r="AV43" s="186"/>
      <c r="AW43" s="187"/>
      <c r="AX43" s="208">
        <v>4</v>
      </c>
      <c r="AY43" s="186">
        <v>2</v>
      </c>
      <c r="AZ43" s="186"/>
      <c r="BA43" s="187">
        <v>2</v>
      </c>
      <c r="BB43" s="208"/>
      <c r="BC43" s="209"/>
      <c r="BD43" s="209"/>
      <c r="BE43" s="239"/>
    </row>
    <row r="44" spans="1:61" ht="159.75" customHeight="1" thickBot="1">
      <c r="A44" s="242"/>
      <c r="B44" s="254">
        <v>22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383" t="s">
        <v>94</v>
      </c>
      <c r="U44" s="384"/>
      <c r="V44" s="385"/>
      <c r="W44" s="445" t="s">
        <v>57</v>
      </c>
      <c r="X44" s="446"/>
      <c r="Y44" s="446"/>
      <c r="Z44" s="446"/>
      <c r="AA44" s="446"/>
      <c r="AB44" s="446"/>
      <c r="AC44" s="446"/>
      <c r="AD44" s="256"/>
      <c r="AE44" s="257">
        <v>5</v>
      </c>
      <c r="AF44" s="258">
        <f t="shared" si="3"/>
        <v>150</v>
      </c>
      <c r="AG44" s="52">
        <v>72</v>
      </c>
      <c r="AH44" s="52">
        <v>36</v>
      </c>
      <c r="AI44" s="52">
        <v>10</v>
      </c>
      <c r="AJ44" s="52">
        <v>18</v>
      </c>
      <c r="AK44" s="52">
        <v>4</v>
      </c>
      <c r="AL44" s="53">
        <v>18</v>
      </c>
      <c r="AM44" s="53">
        <v>6</v>
      </c>
      <c r="AN44" s="53">
        <f>AG44-AI44-AK44-AM44</f>
        <v>52</v>
      </c>
      <c r="AO44" s="64">
        <f>AF44-AG44</f>
        <v>78</v>
      </c>
      <c r="AP44" s="259">
        <v>2</v>
      </c>
      <c r="AQ44" s="260"/>
      <c r="AR44" s="260">
        <v>2</v>
      </c>
      <c r="AS44" s="261"/>
      <c r="AT44" s="262"/>
      <c r="AU44" s="263"/>
      <c r="AV44" s="263"/>
      <c r="AW44" s="264"/>
      <c r="AX44" s="265"/>
      <c r="AY44" s="260"/>
      <c r="AZ44" s="260"/>
      <c r="BA44" s="266"/>
      <c r="BB44" s="267">
        <v>4</v>
      </c>
      <c r="BC44" s="268">
        <v>2</v>
      </c>
      <c r="BD44" s="268">
        <v>1</v>
      </c>
      <c r="BE44" s="269">
        <v>1</v>
      </c>
      <c r="BI44" s="13"/>
    </row>
    <row r="45" spans="1:67" s="16" customFormat="1" ht="82.5" customHeight="1" thickBot="1">
      <c r="A45" s="270"/>
      <c r="B45" s="418" t="s">
        <v>64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6"/>
      <c r="AE45" s="72">
        <f>AE44+AE43+AE42+AE41+AE40</f>
        <v>23</v>
      </c>
      <c r="AF45" s="72">
        <f aca="true" t="shared" si="4" ref="AF45:AO45">AF44+AF43+AF42+AF41+AF40</f>
        <v>690</v>
      </c>
      <c r="AG45" s="72">
        <f t="shared" si="4"/>
        <v>342</v>
      </c>
      <c r="AH45" s="72">
        <f t="shared" si="4"/>
        <v>162</v>
      </c>
      <c r="AI45" s="72">
        <f t="shared" si="4"/>
        <v>10</v>
      </c>
      <c r="AJ45" s="72">
        <f t="shared" si="4"/>
        <v>18</v>
      </c>
      <c r="AK45" s="72">
        <f t="shared" si="4"/>
        <v>4</v>
      </c>
      <c r="AL45" s="72">
        <f t="shared" si="4"/>
        <v>162</v>
      </c>
      <c r="AM45" s="72">
        <f>AM44+AM43+AM42+AM41+AM40</f>
        <v>6</v>
      </c>
      <c r="AN45" s="72">
        <f t="shared" si="4"/>
        <v>52</v>
      </c>
      <c r="AO45" s="72">
        <f t="shared" si="4"/>
        <v>348</v>
      </c>
      <c r="AP45" s="67">
        <v>4</v>
      </c>
      <c r="AQ45" s="68">
        <v>2</v>
      </c>
      <c r="AR45" s="68">
        <v>5</v>
      </c>
      <c r="AS45" s="69"/>
      <c r="AT45" s="71"/>
      <c r="AU45" s="68">
        <v>3</v>
      </c>
      <c r="AV45" s="68"/>
      <c r="AW45" s="69"/>
      <c r="AX45" s="271">
        <f>AX43+AX40</f>
        <v>8</v>
      </c>
      <c r="AY45" s="271">
        <f>AY43+AY40</f>
        <v>4</v>
      </c>
      <c r="AZ45" s="271"/>
      <c r="BA45" s="271">
        <f>BA43+BA40</f>
        <v>4</v>
      </c>
      <c r="BB45" s="271">
        <f>BB44+BB42+BB41</f>
        <v>11</v>
      </c>
      <c r="BC45" s="271">
        <f>BC44+BC42+BC41</f>
        <v>5</v>
      </c>
      <c r="BD45" s="271">
        <f>BD44+BD42+BD41</f>
        <v>1</v>
      </c>
      <c r="BE45" s="271">
        <f>BE44+BE42+BE41</f>
        <v>5</v>
      </c>
      <c r="BO45" s="17"/>
    </row>
    <row r="46" spans="1:57" ht="72" customHeight="1" thickBot="1">
      <c r="A46" s="242"/>
      <c r="B46" s="414" t="s">
        <v>85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6"/>
      <c r="AE46" s="74">
        <f>AE45+AE34</f>
        <v>63</v>
      </c>
      <c r="AF46" s="74">
        <f>AF34+AF45</f>
        <v>1890</v>
      </c>
      <c r="AG46" s="74">
        <f>AG34+AG45</f>
        <v>954</v>
      </c>
      <c r="AH46" s="74">
        <f>AH34+AH45</f>
        <v>450</v>
      </c>
      <c r="AI46" s="74">
        <f>AI45</f>
        <v>10</v>
      </c>
      <c r="AJ46" s="74">
        <f>AJ34+AJ45</f>
        <v>198</v>
      </c>
      <c r="AK46" s="74">
        <f>AK45</f>
        <v>4</v>
      </c>
      <c r="AL46" s="74">
        <f>AL34+AL45</f>
        <v>306</v>
      </c>
      <c r="AM46" s="74">
        <f>AM45</f>
        <v>6</v>
      </c>
      <c r="AN46" s="74">
        <f>AN45</f>
        <v>52</v>
      </c>
      <c r="AO46" s="74">
        <f>AO34+AO45</f>
        <v>936</v>
      </c>
      <c r="AP46" s="74">
        <f>AP34+AP45</f>
        <v>11</v>
      </c>
      <c r="AQ46" s="74">
        <f>AQ34+AQ45</f>
        <v>3</v>
      </c>
      <c r="AR46" s="74">
        <f>AR34+AR45</f>
        <v>11</v>
      </c>
      <c r="AS46" s="74"/>
      <c r="AT46" s="74"/>
      <c r="AU46" s="74">
        <f>AU34+AU45</f>
        <v>9</v>
      </c>
      <c r="AV46" s="74"/>
      <c r="AW46" s="74"/>
      <c r="AX46" s="74">
        <f>AX34+AX45</f>
        <v>24</v>
      </c>
      <c r="AY46" s="74">
        <f aca="true" t="shared" si="5" ref="AY46:BE46">AY34+AY45</f>
        <v>13</v>
      </c>
      <c r="AZ46" s="74">
        <f t="shared" si="5"/>
        <v>5</v>
      </c>
      <c r="BA46" s="74">
        <f t="shared" si="5"/>
        <v>6</v>
      </c>
      <c r="BB46" s="74">
        <f t="shared" si="5"/>
        <v>29</v>
      </c>
      <c r="BC46" s="74">
        <f t="shared" si="5"/>
        <v>12</v>
      </c>
      <c r="BD46" s="74">
        <f t="shared" si="5"/>
        <v>6</v>
      </c>
      <c r="BE46" s="74">
        <f t="shared" si="5"/>
        <v>11</v>
      </c>
    </row>
    <row r="47" spans="1:57" ht="60" customHeight="1" thickBot="1">
      <c r="A47" s="242"/>
      <c r="B47" s="396" t="s">
        <v>52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8"/>
      <c r="AE47" s="75">
        <f aca="true" t="shared" si="6" ref="AE47:AJ47">AE46</f>
        <v>63</v>
      </c>
      <c r="AF47" s="75">
        <f>AF46</f>
        <v>1890</v>
      </c>
      <c r="AG47" s="75">
        <f t="shared" si="6"/>
        <v>954</v>
      </c>
      <c r="AH47" s="75">
        <f t="shared" si="6"/>
        <v>450</v>
      </c>
      <c r="AI47" s="75">
        <f>AI46</f>
        <v>10</v>
      </c>
      <c r="AJ47" s="75">
        <f t="shared" si="6"/>
        <v>198</v>
      </c>
      <c r="AK47" s="75">
        <f>AK46</f>
        <v>4</v>
      </c>
      <c r="AL47" s="75">
        <f>AL46</f>
        <v>306</v>
      </c>
      <c r="AM47" s="75">
        <f>AM46</f>
        <v>6</v>
      </c>
      <c r="AN47" s="75">
        <f>AN46</f>
        <v>52</v>
      </c>
      <c r="AO47" s="75">
        <f aca="true" t="shared" si="7" ref="AO47:BE47">AO46</f>
        <v>936</v>
      </c>
      <c r="AP47" s="75">
        <f t="shared" si="7"/>
        <v>11</v>
      </c>
      <c r="AQ47" s="75">
        <f t="shared" si="7"/>
        <v>3</v>
      </c>
      <c r="AR47" s="75">
        <f t="shared" si="7"/>
        <v>11</v>
      </c>
      <c r="AS47" s="75"/>
      <c r="AT47" s="75"/>
      <c r="AU47" s="75">
        <f t="shared" si="7"/>
        <v>9</v>
      </c>
      <c r="AV47" s="75"/>
      <c r="AW47" s="75"/>
      <c r="AX47" s="75">
        <f t="shared" si="7"/>
        <v>24</v>
      </c>
      <c r="AY47" s="75">
        <f t="shared" si="7"/>
        <v>13</v>
      </c>
      <c r="AZ47" s="75">
        <f t="shared" si="7"/>
        <v>5</v>
      </c>
      <c r="BA47" s="75">
        <f t="shared" si="7"/>
        <v>6</v>
      </c>
      <c r="BB47" s="75">
        <f t="shared" si="7"/>
        <v>29</v>
      </c>
      <c r="BC47" s="75">
        <f t="shared" si="7"/>
        <v>12</v>
      </c>
      <c r="BD47" s="75">
        <f t="shared" si="7"/>
        <v>6</v>
      </c>
      <c r="BE47" s="75">
        <f t="shared" si="7"/>
        <v>11</v>
      </c>
    </row>
    <row r="48" spans="1:57" ht="60" customHeight="1">
      <c r="A48" s="63"/>
      <c r="B48" s="39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444"/>
      <c r="V48" s="444"/>
      <c r="W48" s="31"/>
      <c r="X48" s="31"/>
      <c r="Y48" s="76"/>
      <c r="Z48" s="76"/>
      <c r="AA48" s="77"/>
      <c r="AB48" s="401" t="s">
        <v>28</v>
      </c>
      <c r="AC48" s="402"/>
      <c r="AD48" s="403"/>
      <c r="AE48" s="410" t="s">
        <v>29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2"/>
      <c r="AP48" s="78">
        <f>AX48+BB48</f>
        <v>11</v>
      </c>
      <c r="AQ48" s="79"/>
      <c r="AR48" s="79"/>
      <c r="AS48" s="80"/>
      <c r="AT48" s="78"/>
      <c r="AU48" s="79"/>
      <c r="AV48" s="79"/>
      <c r="AW48" s="80"/>
      <c r="AX48" s="78">
        <v>6</v>
      </c>
      <c r="AY48" s="79"/>
      <c r="AZ48" s="79"/>
      <c r="BA48" s="81"/>
      <c r="BB48" s="82">
        <v>5</v>
      </c>
      <c r="BC48" s="83"/>
      <c r="BD48" s="84"/>
      <c r="BE48" s="85"/>
    </row>
    <row r="49" spans="1:57" ht="60" customHeight="1">
      <c r="A49" s="63"/>
      <c r="B49" s="40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413"/>
      <c r="V49" s="413"/>
      <c r="W49" s="31"/>
      <c r="X49" s="31"/>
      <c r="Y49" s="76"/>
      <c r="Z49" s="76"/>
      <c r="AA49" s="76"/>
      <c r="AB49" s="404"/>
      <c r="AC49" s="405"/>
      <c r="AD49" s="406"/>
      <c r="AE49" s="378" t="s">
        <v>30</v>
      </c>
      <c r="AF49" s="379"/>
      <c r="AG49" s="379"/>
      <c r="AH49" s="379"/>
      <c r="AI49" s="379"/>
      <c r="AJ49" s="379"/>
      <c r="AK49" s="379"/>
      <c r="AL49" s="379"/>
      <c r="AM49" s="379"/>
      <c r="AN49" s="379"/>
      <c r="AO49" s="380"/>
      <c r="AP49" s="86"/>
      <c r="AQ49" s="87">
        <f>AX49+BB49</f>
        <v>3</v>
      </c>
      <c r="AR49" s="87"/>
      <c r="AS49" s="88"/>
      <c r="AT49" s="86"/>
      <c r="AU49" s="87"/>
      <c r="AV49" s="87"/>
      <c r="AW49" s="88"/>
      <c r="AX49" s="86">
        <v>1</v>
      </c>
      <c r="AY49" s="87"/>
      <c r="AZ49" s="87"/>
      <c r="BA49" s="89"/>
      <c r="BB49" s="90">
        <v>2</v>
      </c>
      <c r="BC49" s="91"/>
      <c r="BD49" s="92"/>
      <c r="BE49" s="93"/>
    </row>
    <row r="50" spans="1:57" ht="60" customHeight="1">
      <c r="A50" s="63"/>
      <c r="B50" s="40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413"/>
      <c r="V50" s="413"/>
      <c r="W50" s="31"/>
      <c r="X50" s="31"/>
      <c r="Y50" s="76"/>
      <c r="Z50" s="76"/>
      <c r="AA50" s="76"/>
      <c r="AB50" s="404"/>
      <c r="AC50" s="405"/>
      <c r="AD50" s="406"/>
      <c r="AE50" s="378" t="s">
        <v>31</v>
      </c>
      <c r="AF50" s="379"/>
      <c r="AG50" s="379"/>
      <c r="AH50" s="379"/>
      <c r="AI50" s="379"/>
      <c r="AJ50" s="379"/>
      <c r="AK50" s="379"/>
      <c r="AL50" s="379"/>
      <c r="AM50" s="379"/>
      <c r="AN50" s="379"/>
      <c r="AO50" s="380"/>
      <c r="AP50" s="86"/>
      <c r="AQ50" s="87"/>
      <c r="AR50" s="87">
        <f>AX50+BB50</f>
        <v>11</v>
      </c>
      <c r="AS50" s="88"/>
      <c r="AT50" s="86"/>
      <c r="AU50" s="87"/>
      <c r="AV50" s="87"/>
      <c r="AW50" s="88"/>
      <c r="AX50" s="86">
        <v>5</v>
      </c>
      <c r="AY50" s="87"/>
      <c r="AZ50" s="87"/>
      <c r="BA50" s="89"/>
      <c r="BB50" s="90">
        <v>6</v>
      </c>
      <c r="BC50" s="91"/>
      <c r="BD50" s="92"/>
      <c r="BE50" s="93"/>
    </row>
    <row r="51" spans="1:57" ht="60" customHeight="1">
      <c r="A51" s="63"/>
      <c r="B51" s="40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94" t="s">
        <v>32</v>
      </c>
      <c r="U51" s="391"/>
      <c r="V51" s="391"/>
      <c r="W51" s="31"/>
      <c r="X51" s="31"/>
      <c r="Y51" s="76"/>
      <c r="Z51" s="76"/>
      <c r="AA51" s="76"/>
      <c r="AB51" s="404"/>
      <c r="AC51" s="405"/>
      <c r="AD51" s="406"/>
      <c r="AE51" s="378" t="s">
        <v>33</v>
      </c>
      <c r="AF51" s="379"/>
      <c r="AG51" s="379"/>
      <c r="AH51" s="379"/>
      <c r="AI51" s="379"/>
      <c r="AJ51" s="379"/>
      <c r="AK51" s="379"/>
      <c r="AL51" s="379"/>
      <c r="AM51" s="379"/>
      <c r="AN51" s="379"/>
      <c r="AO51" s="380"/>
      <c r="AP51" s="86"/>
      <c r="AQ51" s="87"/>
      <c r="AR51" s="87"/>
      <c r="AS51" s="88"/>
      <c r="AT51" s="86"/>
      <c r="AU51" s="87"/>
      <c r="AV51" s="87"/>
      <c r="AW51" s="88"/>
      <c r="AX51" s="86"/>
      <c r="AY51" s="87"/>
      <c r="AZ51" s="87"/>
      <c r="BA51" s="89"/>
      <c r="BB51" s="90"/>
      <c r="BC51" s="91"/>
      <c r="BD51" s="92"/>
      <c r="BE51" s="93"/>
    </row>
    <row r="52" spans="1:57" ht="60" customHeight="1">
      <c r="A52" s="63"/>
      <c r="B52" s="40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94" t="s">
        <v>114</v>
      </c>
      <c r="U52" s="94"/>
      <c r="V52" s="95"/>
      <c r="W52" s="31"/>
      <c r="X52" s="31"/>
      <c r="Y52" s="96"/>
      <c r="Z52" s="96"/>
      <c r="AA52" s="96"/>
      <c r="AB52" s="404"/>
      <c r="AC52" s="405"/>
      <c r="AD52" s="406"/>
      <c r="AE52" s="378" t="s">
        <v>34</v>
      </c>
      <c r="AF52" s="379"/>
      <c r="AG52" s="379"/>
      <c r="AH52" s="379"/>
      <c r="AI52" s="379"/>
      <c r="AJ52" s="379"/>
      <c r="AK52" s="379"/>
      <c r="AL52" s="379"/>
      <c r="AM52" s="379"/>
      <c r="AN52" s="379"/>
      <c r="AO52" s="380"/>
      <c r="AP52" s="86"/>
      <c r="AQ52" s="87"/>
      <c r="AR52" s="87"/>
      <c r="AS52" s="88"/>
      <c r="AT52" s="86"/>
      <c r="AU52" s="87"/>
      <c r="AV52" s="87"/>
      <c r="AW52" s="88"/>
      <c r="AX52" s="86"/>
      <c r="AY52" s="87"/>
      <c r="AZ52" s="87"/>
      <c r="BA52" s="89"/>
      <c r="BB52" s="90"/>
      <c r="BC52" s="91"/>
      <c r="BD52" s="92"/>
      <c r="BE52" s="93"/>
    </row>
    <row r="53" spans="1:57" ht="60" customHeight="1">
      <c r="A53" s="63"/>
      <c r="B53" s="40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92" t="s">
        <v>115</v>
      </c>
      <c r="U53" s="392"/>
      <c r="V53" s="95"/>
      <c r="W53" s="31"/>
      <c r="X53" s="31"/>
      <c r="Y53" s="76"/>
      <c r="Z53" s="76"/>
      <c r="AA53" s="76"/>
      <c r="AB53" s="404"/>
      <c r="AC53" s="405"/>
      <c r="AD53" s="406"/>
      <c r="AE53" s="378" t="s">
        <v>21</v>
      </c>
      <c r="AF53" s="379"/>
      <c r="AG53" s="379"/>
      <c r="AH53" s="379"/>
      <c r="AI53" s="379"/>
      <c r="AJ53" s="379"/>
      <c r="AK53" s="379"/>
      <c r="AL53" s="379"/>
      <c r="AM53" s="379"/>
      <c r="AN53" s="379"/>
      <c r="AO53" s="380"/>
      <c r="AP53" s="86"/>
      <c r="AQ53" s="87"/>
      <c r="AR53" s="87"/>
      <c r="AS53" s="88"/>
      <c r="AT53" s="86"/>
      <c r="AU53" s="87">
        <f>AX53+BB53</f>
        <v>9</v>
      </c>
      <c r="AV53" s="87"/>
      <c r="AW53" s="88"/>
      <c r="AX53" s="86">
        <v>4</v>
      </c>
      <c r="AY53" s="87"/>
      <c r="AZ53" s="87"/>
      <c r="BA53" s="89"/>
      <c r="BB53" s="90">
        <v>5</v>
      </c>
      <c r="BC53" s="91"/>
      <c r="BD53" s="92"/>
      <c r="BE53" s="93"/>
    </row>
    <row r="54" spans="1:57" ht="60" customHeight="1">
      <c r="A54" s="63"/>
      <c r="B54" s="40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92" t="s">
        <v>116</v>
      </c>
      <c r="U54" s="392"/>
      <c r="V54" s="392"/>
      <c r="W54" s="392"/>
      <c r="X54" s="31"/>
      <c r="Y54" s="76"/>
      <c r="Z54" s="76"/>
      <c r="AA54" s="76"/>
      <c r="AB54" s="404"/>
      <c r="AC54" s="405"/>
      <c r="AD54" s="406"/>
      <c r="AE54" s="378" t="s">
        <v>22</v>
      </c>
      <c r="AF54" s="379"/>
      <c r="AG54" s="379"/>
      <c r="AH54" s="379"/>
      <c r="AI54" s="379"/>
      <c r="AJ54" s="379"/>
      <c r="AK54" s="379"/>
      <c r="AL54" s="379"/>
      <c r="AM54" s="379"/>
      <c r="AN54" s="379"/>
      <c r="AO54" s="380"/>
      <c r="AP54" s="86"/>
      <c r="AQ54" s="87"/>
      <c r="AR54" s="87"/>
      <c r="AS54" s="88"/>
      <c r="AT54" s="86"/>
      <c r="AU54" s="87"/>
      <c r="AV54" s="87"/>
      <c r="AW54" s="88"/>
      <c r="AX54" s="86"/>
      <c r="AY54" s="87"/>
      <c r="AZ54" s="87"/>
      <c r="BA54" s="89"/>
      <c r="BB54" s="90"/>
      <c r="BC54" s="91"/>
      <c r="BD54" s="92"/>
      <c r="BE54" s="93"/>
    </row>
    <row r="55" spans="1:57" ht="60" customHeight="1" thickBot="1">
      <c r="A55" s="63"/>
      <c r="B55" s="40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92" t="s">
        <v>117</v>
      </c>
      <c r="U55" s="392"/>
      <c r="V55" s="392"/>
      <c r="W55" s="392"/>
      <c r="X55" s="392"/>
      <c r="Y55" s="392"/>
      <c r="Z55" s="392"/>
      <c r="AA55" s="76"/>
      <c r="AB55" s="407"/>
      <c r="AC55" s="408"/>
      <c r="AD55" s="409"/>
      <c r="AE55" s="393" t="s">
        <v>35</v>
      </c>
      <c r="AF55" s="394"/>
      <c r="AG55" s="394"/>
      <c r="AH55" s="394"/>
      <c r="AI55" s="394"/>
      <c r="AJ55" s="394"/>
      <c r="AK55" s="394"/>
      <c r="AL55" s="394"/>
      <c r="AM55" s="394"/>
      <c r="AN55" s="394"/>
      <c r="AO55" s="395"/>
      <c r="AP55" s="97"/>
      <c r="AQ55" s="98"/>
      <c r="AR55" s="98"/>
      <c r="AS55" s="99"/>
      <c r="AT55" s="97"/>
      <c r="AU55" s="98"/>
      <c r="AV55" s="98"/>
      <c r="AW55" s="99"/>
      <c r="AX55" s="97"/>
      <c r="AY55" s="98"/>
      <c r="AZ55" s="98"/>
      <c r="BA55" s="100"/>
      <c r="BB55" s="101"/>
      <c r="BC55" s="102"/>
      <c r="BD55" s="103"/>
      <c r="BE55" s="104"/>
    </row>
    <row r="56" spans="1:57" ht="90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105"/>
      <c r="X56" s="105"/>
      <c r="Y56" s="105"/>
      <c r="Z56" s="105"/>
      <c r="AA56" s="105"/>
      <c r="AB56" s="105"/>
      <c r="AC56" s="105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</row>
    <row r="57" spans="1:57" ht="90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272" t="s">
        <v>87</v>
      </c>
      <c r="U57" s="273"/>
      <c r="V57" s="273"/>
      <c r="W57" s="105"/>
      <c r="X57" s="105"/>
      <c r="Y57" s="105"/>
      <c r="Z57" s="105"/>
      <c r="AA57" s="105"/>
      <c r="AB57" s="105"/>
      <c r="AC57" s="105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</row>
    <row r="58" spans="1:57" ht="90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273" t="s">
        <v>88</v>
      </c>
      <c r="U58" s="273"/>
      <c r="V58" s="141"/>
      <c r="W58" s="274"/>
      <c r="X58" s="275">
        <f>AE47</f>
        <v>63</v>
      </c>
      <c r="Y58" s="105"/>
      <c r="Z58" s="105"/>
      <c r="AA58" s="105"/>
      <c r="AB58" s="105"/>
      <c r="AC58" s="105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</row>
    <row r="59" spans="1:57" ht="90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273" t="s">
        <v>91</v>
      </c>
      <c r="U59" s="273"/>
      <c r="V59" s="141"/>
      <c r="W59" s="274"/>
      <c r="X59" s="275">
        <f>AE37+AE36+AE26+AE25+AE22+AE21+AE39+AE24</f>
        <v>25</v>
      </c>
      <c r="Y59" s="105"/>
      <c r="Z59" s="105"/>
      <c r="AA59" s="105"/>
      <c r="AB59" s="105"/>
      <c r="AC59" s="105"/>
      <c r="AD59" s="106"/>
      <c r="AE59" s="106"/>
      <c r="AF59" s="106"/>
      <c r="AG59" s="106"/>
      <c r="AH59" s="106"/>
      <c r="AI59" s="106"/>
      <c r="AJ59" s="106"/>
      <c r="AK59" s="106" t="s">
        <v>122</v>
      </c>
      <c r="AL59" s="106"/>
      <c r="AM59" s="106"/>
      <c r="AN59" s="106"/>
      <c r="AO59" s="106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</row>
    <row r="60" spans="1:57" ht="90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273" t="s">
        <v>89</v>
      </c>
      <c r="U60" s="273"/>
      <c r="V60" s="141"/>
      <c r="W60" s="274"/>
      <c r="X60" s="275">
        <f>AE38+AE33+AE23</f>
        <v>11</v>
      </c>
      <c r="Y60" s="105"/>
      <c r="Z60" s="105"/>
      <c r="AA60" s="105"/>
      <c r="AB60" s="105"/>
      <c r="AC60" s="105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</row>
    <row r="61" spans="1:57" ht="90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272" t="s">
        <v>90</v>
      </c>
      <c r="U61" s="273"/>
      <c r="V61" s="141"/>
      <c r="W61" s="274"/>
      <c r="X61" s="275">
        <f>X60+X59+X58</f>
        <v>99</v>
      </c>
      <c r="Y61" s="105"/>
      <c r="Z61" s="105"/>
      <c r="AA61" s="105"/>
      <c r="AB61" s="105"/>
      <c r="AC61" s="105"/>
      <c r="AD61" s="10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63"/>
      <c r="BE61" s="63"/>
    </row>
    <row r="62" spans="1:57" ht="90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105"/>
      <c r="X62" s="105"/>
      <c r="Y62" s="105"/>
      <c r="Z62" s="105"/>
      <c r="AA62" s="105"/>
      <c r="AB62" s="105"/>
      <c r="AC62" s="105"/>
      <c r="AD62" s="10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63"/>
      <c r="BE62" s="63"/>
    </row>
    <row r="63" spans="1:57" ht="85.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107"/>
      <c r="W63" s="107"/>
      <c r="X63" s="107"/>
      <c r="Y63" s="108"/>
      <c r="Z63" s="108"/>
      <c r="AA63" s="108"/>
      <c r="AB63" s="108"/>
      <c r="AC63" s="108"/>
      <c r="AD63" s="108"/>
      <c r="AE63" s="278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109"/>
      <c r="BE63" s="63"/>
    </row>
    <row r="64" spans="1:57" ht="118.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73"/>
      <c r="V64" s="110" t="s">
        <v>36</v>
      </c>
      <c r="W64" s="111"/>
      <c r="X64" s="105"/>
      <c r="Y64" s="279"/>
      <c r="Z64" s="113"/>
      <c r="AA64" s="417" t="s">
        <v>66</v>
      </c>
      <c r="AB64" s="417"/>
      <c r="AC64" s="417"/>
      <c r="AD64" s="417"/>
      <c r="AE64" s="417"/>
      <c r="AF64" s="417"/>
      <c r="AG64" s="63"/>
      <c r="AH64" s="116"/>
      <c r="AI64" s="116"/>
      <c r="AJ64" s="387" t="s">
        <v>65</v>
      </c>
      <c r="AK64" s="387"/>
      <c r="AL64" s="387"/>
      <c r="AM64" s="387"/>
      <c r="AN64" s="387"/>
      <c r="AO64" s="387"/>
      <c r="AP64" s="387"/>
      <c r="AQ64" s="387"/>
      <c r="AR64" s="112"/>
      <c r="AS64" s="112"/>
      <c r="AT64" s="113"/>
      <c r="AU64" s="114"/>
      <c r="AV64" s="115" t="s">
        <v>67</v>
      </c>
      <c r="AW64" s="115"/>
      <c r="AX64" s="115"/>
      <c r="AY64" s="115"/>
      <c r="AZ64" s="115"/>
      <c r="BA64" s="115"/>
      <c r="BB64" s="63"/>
      <c r="BC64" s="63"/>
      <c r="BD64" s="63"/>
      <c r="BE64" s="63"/>
    </row>
    <row r="65" spans="1:57" ht="24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73"/>
      <c r="V65" s="110"/>
      <c r="W65" s="111"/>
      <c r="X65" s="120"/>
      <c r="Y65" s="117"/>
      <c r="Z65" s="117"/>
      <c r="AA65" s="115"/>
      <c r="AB65" s="63"/>
      <c r="AC65" s="115"/>
      <c r="AD65" s="115"/>
      <c r="AE65" s="118"/>
      <c r="AF65" s="115"/>
      <c r="AG65" s="63"/>
      <c r="AH65" s="108"/>
      <c r="AI65" s="108"/>
      <c r="AJ65" s="108"/>
      <c r="AK65" s="119"/>
      <c r="AL65" s="119"/>
      <c r="AM65" s="119"/>
      <c r="AN65" s="108"/>
      <c r="AO65" s="110"/>
      <c r="AP65" s="111"/>
      <c r="AQ65" s="111"/>
      <c r="AR65" s="120"/>
      <c r="AS65" s="120"/>
      <c r="AT65" s="117"/>
      <c r="AU65" s="115"/>
      <c r="AV65" s="115"/>
      <c r="AW65" s="115"/>
      <c r="AX65" s="118"/>
      <c r="AY65" s="115"/>
      <c r="AZ65" s="115"/>
      <c r="BA65" s="63"/>
      <c r="BB65" s="63"/>
      <c r="BC65" s="63"/>
      <c r="BD65" s="63"/>
      <c r="BE65" s="63"/>
    </row>
    <row r="66" spans="1:57" s="21" customFormat="1" ht="39.75" customHeight="1">
      <c r="A66" s="121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121"/>
      <c r="AE66" s="122"/>
      <c r="AF66" s="122"/>
      <c r="AG66" s="121"/>
      <c r="AH66" s="123"/>
      <c r="AI66" s="123"/>
      <c r="AJ66" s="123"/>
      <c r="AK66" s="123"/>
      <c r="AL66" s="123"/>
      <c r="AM66" s="123"/>
      <c r="AN66" s="123"/>
      <c r="AO66" s="122"/>
      <c r="AP66" s="124"/>
      <c r="AQ66" s="122"/>
      <c r="AR66" s="121"/>
      <c r="AS66" s="125"/>
      <c r="AT66" s="121"/>
      <c r="AU66" s="126"/>
      <c r="AV66" s="121"/>
      <c r="AW66" s="122"/>
      <c r="AX66" s="122"/>
      <c r="AY66" s="122"/>
      <c r="AZ66" s="122"/>
      <c r="BA66" s="121"/>
      <c r="BB66" s="121"/>
      <c r="BC66" s="121"/>
      <c r="BD66" s="121"/>
      <c r="BE66" s="121"/>
    </row>
    <row r="67" spans="21:53" ht="14.25" customHeight="1">
      <c r="U67" s="2"/>
      <c r="V67" s="19"/>
      <c r="W67" s="19"/>
      <c r="X67" s="19"/>
      <c r="Y67" s="22"/>
      <c r="Z67" s="22"/>
      <c r="AA67" s="22"/>
      <c r="AB67" s="22"/>
      <c r="AC67" s="22"/>
      <c r="AD67" s="2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2:53" ht="60" customHeight="1">
      <c r="B68" s="389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22"/>
      <c r="AE68" s="20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21:29" ht="90" customHeight="1">
      <c r="U69" s="2"/>
      <c r="V69" s="2"/>
      <c r="W69" s="2"/>
      <c r="X69" s="2"/>
      <c r="Y69" s="2"/>
      <c r="Z69" s="2"/>
      <c r="AA69" s="2"/>
      <c r="AB69" s="2"/>
      <c r="AC69" s="2"/>
    </row>
    <row r="72" spans="42:52" ht="81.75" customHeight="1"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</sheetData>
  <sheetProtection/>
  <mergeCells count="133">
    <mergeCell ref="AA64:AF64"/>
    <mergeCell ref="T42:V42"/>
    <mergeCell ref="W42:AD42"/>
    <mergeCell ref="T43:V43"/>
    <mergeCell ref="W43:AD43"/>
    <mergeCell ref="T44:V44"/>
    <mergeCell ref="W44:AC44"/>
    <mergeCell ref="AF63:BC63"/>
    <mergeCell ref="AJ64:AQ64"/>
    <mergeCell ref="AE52:AO52"/>
    <mergeCell ref="T39:V39"/>
    <mergeCell ref="W39:AD39"/>
    <mergeCell ref="T40:V40"/>
    <mergeCell ref="W40:AD40"/>
    <mergeCell ref="T41:V41"/>
    <mergeCell ref="W41:AD41"/>
    <mergeCell ref="B66:AC66"/>
    <mergeCell ref="B68:AC68"/>
    <mergeCell ref="T23:V23"/>
    <mergeCell ref="W23:AD23"/>
    <mergeCell ref="T24:V24"/>
    <mergeCell ref="W24:AC24"/>
    <mergeCell ref="T32:V32"/>
    <mergeCell ref="W32:AC32"/>
    <mergeCell ref="T53:U53"/>
    <mergeCell ref="U51:V51"/>
    <mergeCell ref="AE55:AO55"/>
    <mergeCell ref="AE48:AO48"/>
    <mergeCell ref="U49:V49"/>
    <mergeCell ref="AE49:AO49"/>
    <mergeCell ref="U50:V50"/>
    <mergeCell ref="AE50:AO50"/>
    <mergeCell ref="AE51:AO51"/>
    <mergeCell ref="AE53:AO53"/>
    <mergeCell ref="AE54:AO54"/>
    <mergeCell ref="B45:AD45"/>
    <mergeCell ref="B46:AD46"/>
    <mergeCell ref="B47:AD47"/>
    <mergeCell ref="B48:B55"/>
    <mergeCell ref="U48:V48"/>
    <mergeCell ref="AB48:AD55"/>
    <mergeCell ref="T54:W54"/>
    <mergeCell ref="T55:Z55"/>
    <mergeCell ref="T36:V36"/>
    <mergeCell ref="W36:AD36"/>
    <mergeCell ref="T37:V37"/>
    <mergeCell ref="W37:AD37"/>
    <mergeCell ref="T38:V38"/>
    <mergeCell ref="W38:AD38"/>
    <mergeCell ref="T31:V31"/>
    <mergeCell ref="W31:AC31"/>
    <mergeCell ref="T33:V33"/>
    <mergeCell ref="B34:AD34"/>
    <mergeCell ref="B35:BE35"/>
    <mergeCell ref="W33:AD33"/>
    <mergeCell ref="T28:V28"/>
    <mergeCell ref="W28:AD28"/>
    <mergeCell ref="T29:V29"/>
    <mergeCell ref="W29:AC29"/>
    <mergeCell ref="T30:V30"/>
    <mergeCell ref="W30:AC30"/>
    <mergeCell ref="T25:V25"/>
    <mergeCell ref="W25:AD25"/>
    <mergeCell ref="T26:V26"/>
    <mergeCell ref="W26:AD26"/>
    <mergeCell ref="T27:V27"/>
    <mergeCell ref="W27:AD27"/>
    <mergeCell ref="B19:BE19"/>
    <mergeCell ref="BI19:BI21"/>
    <mergeCell ref="B20:BE20"/>
    <mergeCell ref="T21:V21"/>
    <mergeCell ref="W21:AD21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11:B17"/>
    <mergeCell ref="T11:V17"/>
    <mergeCell ref="W11:AD17"/>
    <mergeCell ref="AE11:AF13"/>
    <mergeCell ref="AG11:AN13"/>
    <mergeCell ref="AO11:AO17"/>
    <mergeCell ref="T8:V8"/>
    <mergeCell ref="W8:AB8"/>
    <mergeCell ref="AD8:AS8"/>
    <mergeCell ref="AZ8:BE8"/>
    <mergeCell ref="W9:Z9"/>
    <mergeCell ref="AE9:AQ9"/>
    <mergeCell ref="W6:AB6"/>
    <mergeCell ref="AD6:AS6"/>
    <mergeCell ref="AZ6:BC6"/>
    <mergeCell ref="A7:V7"/>
    <mergeCell ref="W7:AB7"/>
    <mergeCell ref="AE7:AS7"/>
    <mergeCell ref="AZ7:BD7"/>
    <mergeCell ref="U1:AX1"/>
    <mergeCell ref="B2:BA2"/>
    <mergeCell ref="B3:BA3"/>
    <mergeCell ref="T4:U4"/>
    <mergeCell ref="X4:AO4"/>
    <mergeCell ref="B5:V5"/>
    <mergeCell ref="X5:AQ5"/>
    <mergeCell ref="AU5:AY5"/>
    <mergeCell ref="AZ5:BD5"/>
  </mergeCells>
  <printOptions/>
  <pageMargins left="0.3937007874015748" right="0" top="0.5905511811023623" bottom="0.1968503937007874" header="0" footer="0"/>
  <pageSetup fitToHeight="2" fitToWidth="1" horizontalDpi="300" verticalDpi="300" orientation="landscape" paperSize="9" scale="1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2021-07-28T11:20:27Z</dcterms:modified>
  <cp:category/>
  <cp:version/>
  <cp:contentType/>
  <cp:contentStatus/>
</cp:coreProperties>
</file>